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3"/>
    <sheet state="visible" name="OD 0825" sheetId="2" r:id="rId4"/>
    <sheet state="visible" name="OD 1125" sheetId="3" r:id="rId5"/>
    <sheet state="visible" name="OD 1200" sheetId="4" r:id="rId6"/>
    <sheet state="visible" name="OD 1500" sheetId="5" r:id="rId7"/>
    <sheet state="visible" name="OD 1800" sheetId="6" r:id="rId8"/>
    <sheet state="visible" name="分析" sheetId="7" r:id="rId9"/>
  </sheets>
  <definedNames/>
  <calcPr/>
</workbook>
</file>

<file path=xl/sharedStrings.xml><?xml version="1.0" encoding="utf-8"?>
<sst xmlns="http://schemas.openxmlformats.org/spreadsheetml/2006/main" count="410" uniqueCount="66">
  <si>
    <t>5/8(水)</t>
  </si>
  <si>
    <t>着</t>
  </si>
  <si>
    <t>発\着</t>
  </si>
  <si>
    <t>図書館</t>
  </si>
  <si>
    <t>会館</t>
  </si>
  <si>
    <t>2外</t>
  </si>
  <si>
    <t>3外</t>
  </si>
  <si>
    <t>一の矢</t>
  </si>
  <si>
    <t>計</t>
  </si>
  <si>
    <t>1学方面 &gt; 2学方面</t>
  </si>
  <si>
    <t>最大</t>
  </si>
  <si>
    <t>発</t>
  </si>
  <si>
    <t>最小</t>
  </si>
  <si>
    <t>平均</t>
  </si>
  <si>
    <t>標準偏差</t>
  </si>
  <si>
    <t>2学方面 &gt; 1学方面</t>
  </si>
  <si>
    <t>3学方面 &gt; 1学方面</t>
  </si>
  <si>
    <t>1学方面 &gt; 3学方面</t>
  </si>
  <si>
    <t>2学方面 &gt; 3学方面</t>
  </si>
  <si>
    <t>3学方面 &gt; 2学方面</t>
  </si>
  <si>
    <t>2学入</t>
  </si>
  <si>
    <t>ア</t>
  </si>
  <si>
    <t>2学出</t>
  </si>
  <si>
    <t>イ</t>
  </si>
  <si>
    <t>3学入</t>
  </si>
  <si>
    <t>3学出</t>
  </si>
  <si>
    <t>会館 &gt; 1学 &gt;図書館(通過)</t>
  </si>
  <si>
    <t>会館 &gt; 1学駐輪(分岐)</t>
  </si>
  <si>
    <t>1学 &gt; 図書館</t>
  </si>
  <si>
    <t>図書館 &gt; 1学</t>
  </si>
  <si>
    <t>1学駐輪in</t>
  </si>
  <si>
    <t>1学 &gt; 会館</t>
  </si>
  <si>
    <t>一の矢入</t>
  </si>
  <si>
    <t>一の矢出</t>
  </si>
  <si>
    <t>2学駐輪in</t>
  </si>
  <si>
    <t>2学駐輪out</t>
  </si>
  <si>
    <t>3学駐輪in</t>
  </si>
  <si>
    <t>縦</t>
  </si>
  <si>
    <t>総トリップ縦</t>
  </si>
  <si>
    <t>内々トリップ率</t>
  </si>
  <si>
    <t>総トリップ数</t>
  </si>
  <si>
    <t>通過交通率</t>
  </si>
  <si>
    <t>1学通過比率</t>
  </si>
  <si>
    <t>(内々+通過)率</t>
  </si>
  <si>
    <t>2学通過比率</t>
  </si>
  <si>
    <t>アクセス率</t>
  </si>
  <si>
    <t>3学通過比率</t>
  </si>
  <si>
    <t>イグレス率</t>
  </si>
  <si>
    <t>図書館通過比率</t>
  </si>
  <si>
    <t>(アクセス+イグレス)率</t>
  </si>
  <si>
    <t>エリア内自転車増加量</t>
  </si>
  <si>
    <t>外</t>
  </si>
  <si>
    <t>断面総数 1-2</t>
  </si>
  <si>
    <t>断面総数 1-3</t>
  </si>
  <si>
    <t>断面総数 2-3</t>
  </si>
  <si>
    <t>断面総数 2外出入</t>
  </si>
  <si>
    <t>断面総数 3外出入</t>
  </si>
  <si>
    <t>断面総数 一の矢</t>
  </si>
  <si>
    <t>断面総数 1-図書館</t>
  </si>
  <si>
    <t>断面総数 1-会館</t>
  </si>
  <si>
    <t>断面総数 2学出入</t>
  </si>
  <si>
    <t>1＞会館</t>
  </si>
  <si>
    <t>割合</t>
  </si>
  <si>
    <t>会館＞1</t>
  </si>
  <si>
    <t>(通過+ｱｸｾｽ+ｲｸﾞﾚｽ)率</t>
  </si>
  <si>
    <t>(通過+ｱｸｾｽ+ｲｸﾞﾚｽ)数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</si>
</sst>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20">
    <font>
      <sz val="12.0"/>
      <color rgb="FF000000"/>
      <name val="游ゴシック"/>
    </font>
    <font>
      <b/>
      <sz val="12.0"/>
      <color rgb="FF000000"/>
      <name val="游ゴシック"/>
    </font>
    <font>
      <sz val="12.0"/>
      <color rgb="FFFF0000"/>
      <name val="游ゴシック"/>
    </font>
    <font>
      <b/>
      <sz val="12.0"/>
      <color rgb="FFFF0000"/>
      <name val="游ゴシック"/>
    </font>
    <font>
      <sz val="12.0"/>
      <color rgb="FFFFC000"/>
      <name val="游ゴシック"/>
    </font>
    <font>
      <sz val="12.0"/>
      <color rgb="FF00B050"/>
      <name val="游ゴシック"/>
    </font>
    <font>
      <sz val="12.0"/>
      <color rgb="FF0070C0"/>
      <name val="游ゴシック"/>
    </font>
    <font>
      <sz val="12.0"/>
      <color rgb="FF7030A0"/>
      <name val="游ゴシック"/>
    </font>
    <font>
      <b/>
      <sz val="12.0"/>
      <color rgb="FFFFC000"/>
      <name val="游ゴシック"/>
    </font>
    <font/>
    <font>
      <sz val="12.0"/>
      <name val="游ゴシック"/>
    </font>
    <font>
      <sz val="12.0"/>
      <color rgb="FFB7B7B7"/>
      <name val="游ゴシック"/>
    </font>
    <font>
      <sz val="12.0"/>
      <color rgb="FFCCCCCC"/>
      <name val="游ゴシック"/>
    </font>
    <font>
      <sz val="11.0"/>
      <color rgb="FF000000"/>
      <name val="Inconsolata"/>
    </font>
    <font>
      <color rgb="FF000000"/>
    </font>
    <font>
      <b/>
    </font>
    <font>
      <b/>
      <color rgb="FF000000"/>
    </font>
    <font>
      <b/>
      <sz val="12.0"/>
      <color rgb="FF00B050"/>
      <name val="游ゴシック"/>
    </font>
    <font>
      <b/>
      <sz val="12.0"/>
      <color rgb="FF0070C0"/>
      <name val="游ゴシック"/>
    </font>
    <font>
      <b/>
      <sz val="12.0"/>
      <color rgb="FF7030A0"/>
      <name val="游ゴシック"/>
    </font>
  </fonts>
  <fills count="9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5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1" fillId="0" fontId="1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vertical="center"/>
    </xf>
    <xf borderId="4" fillId="0" fontId="0" numFmtId="0" xfId="0" applyAlignment="1" applyBorder="1" applyFont="1">
      <alignment horizontal="center" vertical="center"/>
    </xf>
    <xf borderId="4" fillId="0" fontId="6" numFmtId="0" xfId="0" applyAlignment="1" applyBorder="1" applyFont="1">
      <alignment vertical="center"/>
    </xf>
    <xf borderId="1" fillId="0" fontId="0" numFmtId="0" xfId="0" applyAlignment="1" applyBorder="1" applyFont="1">
      <alignment horizontal="center" vertical="center"/>
    </xf>
    <xf borderId="5" fillId="0" fontId="7" numFmtId="0" xfId="0" applyAlignment="1" applyBorder="1" applyFont="1">
      <alignment vertical="center"/>
    </xf>
    <xf borderId="6" fillId="0" fontId="0" numFmtId="0" xfId="0" applyAlignment="1" applyBorder="1" applyFont="1">
      <alignment vertical="center"/>
    </xf>
    <xf borderId="7" fillId="2" fontId="0" numFmtId="0" xfId="0" applyAlignment="1" applyBorder="1" applyFill="1" applyFont="1">
      <alignment vertical="center"/>
    </xf>
    <xf borderId="8" fillId="0" fontId="2" numFmtId="0" xfId="0" applyAlignment="1" applyBorder="1" applyFont="1">
      <alignment horizontal="center" vertical="center"/>
    </xf>
    <xf borderId="9" fillId="0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center" vertical="center"/>
    </xf>
    <xf borderId="11" fillId="0" fontId="0" numFmtId="0" xfId="0" applyAlignment="1" applyBorder="1" applyFont="1">
      <alignment horizontal="center" vertical="center"/>
    </xf>
    <xf borderId="12" fillId="3" fontId="0" numFmtId="0" xfId="0" applyAlignment="1" applyBorder="1" applyFill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4" fontId="0" numFmtId="0" xfId="0" applyAlignment="1" applyBorder="1" applyFill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6" fillId="0" fontId="9" numFmtId="0" xfId="0" applyAlignment="1" applyBorder="1" applyFont="1">
      <alignment vertical="center"/>
    </xf>
    <xf borderId="14" fillId="0" fontId="6" numFmtId="0" xfId="0" applyAlignment="1" applyBorder="1" applyFont="1">
      <alignment horizontal="center" vertical="center"/>
    </xf>
    <xf borderId="17" fillId="0" fontId="9" numFmtId="0" xfId="0" applyAlignment="1" applyBorder="1" applyFont="1">
      <alignment vertical="center"/>
    </xf>
    <xf borderId="18" fillId="0" fontId="7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readingOrder="0" vertical="center"/>
    </xf>
    <xf borderId="7" fillId="2" fontId="0" numFmtId="0" xfId="0" applyAlignment="1" applyBorder="1" applyFont="1">
      <alignment horizontal="center" vertical="center"/>
    </xf>
    <xf borderId="19" fillId="5" fontId="0" numFmtId="0" xfId="0" applyAlignment="1" applyBorder="1" applyFill="1" applyFont="1">
      <alignment horizontal="center" readingOrder="0" vertical="center"/>
    </xf>
    <xf borderId="19" fillId="5" fontId="0" numFmtId="0" xfId="0" applyAlignment="1" applyBorder="1" applyFont="1">
      <alignment horizontal="center" vertical="center"/>
    </xf>
    <xf borderId="20" fillId="5" fontId="0" numFmtId="0" xfId="0" applyAlignment="1" applyBorder="1" applyFont="1">
      <alignment horizontal="center" readingOrder="0" vertical="center"/>
    </xf>
    <xf borderId="17" fillId="5" fontId="0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22" fillId="5" fontId="0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readingOrder="0" vertical="center"/>
    </xf>
    <xf borderId="24" fillId="0" fontId="7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24" fillId="0" fontId="0" numFmtId="164" xfId="0" applyAlignment="1" applyBorder="1" applyFont="1" applyNumberFormat="1">
      <alignment horizontal="center" vertical="center"/>
    </xf>
    <xf borderId="26" fillId="4" fontId="1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3" fillId="6" fontId="10" numFmtId="0" xfId="0" applyAlignment="1" applyBorder="1" applyFill="1" applyFont="1">
      <alignment vertical="center"/>
    </xf>
    <xf borderId="24" fillId="0" fontId="4" numFmtId="0" xfId="0" applyAlignment="1" applyBorder="1" applyFont="1">
      <alignment horizontal="center" vertical="center"/>
    </xf>
    <xf borderId="2" fillId="6" fontId="10" numFmtId="0" xfId="0" applyAlignment="1" applyBorder="1" applyFont="1">
      <alignment vertical="center"/>
    </xf>
    <xf borderId="24" fillId="0" fontId="5" numFmtId="0" xfId="0" applyAlignment="1" applyBorder="1" applyFont="1">
      <alignment horizontal="center" vertical="center"/>
    </xf>
    <xf borderId="2" fillId="6" fontId="10" numFmtId="0" xfId="0" applyAlignment="1" applyBorder="1" applyFont="1">
      <alignment vertical="center"/>
    </xf>
    <xf borderId="24" fillId="0" fontId="6" numFmtId="0" xfId="0" applyAlignment="1" applyBorder="1" applyFont="1">
      <alignment horizontal="center" vertical="center"/>
    </xf>
    <xf borderId="28" fillId="0" fontId="7" numFmtId="0" xfId="0" applyAlignment="1" applyBorder="1" applyFont="1">
      <alignment horizontal="center" vertical="center"/>
    </xf>
    <xf borderId="4" fillId="4" fontId="0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 vertical="center"/>
    </xf>
    <xf borderId="11" fillId="5" fontId="0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vertical="center"/>
    </xf>
    <xf borderId="29" fillId="5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readingOrder="0" vertical="center"/>
    </xf>
    <xf borderId="30" fillId="5" fontId="0" numFmtId="0" xfId="0" applyAlignment="1" applyBorder="1" applyFont="1">
      <alignment horizontal="center" vertical="center"/>
    </xf>
    <xf borderId="31" fillId="5" fontId="0" numFmtId="0" xfId="0" applyAlignment="1" applyBorder="1" applyFont="1">
      <alignment horizontal="center" readingOrder="0" vertical="center"/>
    </xf>
    <xf borderId="21" fillId="0" fontId="4" numFmtId="0" xfId="0" applyAlignment="1" applyBorder="1" applyFont="1">
      <alignment horizontal="center" vertical="center"/>
    </xf>
    <xf borderId="5" fillId="7" fontId="0" numFmtId="0" xfId="0" applyAlignment="1" applyBorder="1" applyFill="1" applyFont="1">
      <alignment horizontal="center" vertical="center"/>
    </xf>
    <xf borderId="27" fillId="0" fontId="9" numFmtId="0" xfId="0" applyAlignment="1" applyBorder="1" applyFont="1">
      <alignment vertical="center"/>
    </xf>
    <xf borderId="6" fillId="6" fontId="10" numFmtId="0" xfId="0" applyAlignment="1" applyBorder="1" applyFont="1">
      <alignment vertical="center"/>
    </xf>
    <xf borderId="0" fillId="6" fontId="10" numFmtId="0" xfId="0" applyAlignment="1" applyFont="1">
      <alignment vertical="center"/>
    </xf>
    <xf borderId="3" fillId="0" fontId="0" numFmtId="0" xfId="0" applyAlignment="1" applyBorder="1" applyFont="1">
      <alignment vertical="center"/>
    </xf>
    <xf borderId="0" fillId="6" fontId="10" numFmtId="0" xfId="0" applyAlignment="1" applyFont="1">
      <alignment vertical="center"/>
    </xf>
    <xf borderId="26" fillId="0" fontId="2" numFmtId="0" xfId="0" applyAlignment="1" applyBorder="1" applyFont="1">
      <alignment horizontal="center" vertical="center"/>
    </xf>
    <xf borderId="21" fillId="0" fontId="9" numFmtId="0" xfId="0" applyAlignment="1" applyBorder="1" applyFont="1">
      <alignment vertical="center"/>
    </xf>
    <xf borderId="5" fillId="0" fontId="4" numFmtId="0" xfId="0" applyAlignment="1" applyBorder="1" applyFont="1">
      <alignment horizontal="center" vertical="center"/>
    </xf>
    <xf borderId="24" fillId="0" fontId="9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32" fillId="0" fontId="9" numFmtId="0" xfId="0" applyAlignment="1" applyBorder="1" applyFont="1">
      <alignment vertical="center"/>
    </xf>
    <xf borderId="5" fillId="0" fontId="6" numFmtId="0" xfId="0" applyAlignment="1" applyBorder="1" applyFont="1">
      <alignment horizontal="center" vertical="center"/>
    </xf>
    <xf borderId="11" fillId="0" fontId="9" numFmtId="0" xfId="0" applyAlignment="1" applyBorder="1" applyFont="1">
      <alignment vertical="center"/>
    </xf>
    <xf borderId="33" fillId="0" fontId="7" numFmtId="0" xfId="0" applyAlignment="1" applyBorder="1" applyFont="1">
      <alignment horizontal="center" vertical="center"/>
    </xf>
    <xf borderId="29" fillId="0" fontId="9" numFmtId="0" xfId="0" applyAlignment="1" applyBorder="1" applyFont="1">
      <alignment vertical="center"/>
    </xf>
    <xf borderId="34" fillId="0" fontId="0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center" readingOrder="0" vertical="center"/>
    </xf>
    <xf borderId="10" fillId="4" fontId="0" numFmtId="0" xfId="0" applyAlignment="1" applyBorder="1" applyFont="1">
      <alignment horizontal="center" vertical="center"/>
    </xf>
    <xf borderId="35" fillId="0" fontId="9" numFmtId="0" xfId="0" applyAlignment="1" applyBorder="1" applyFont="1">
      <alignment vertical="center"/>
    </xf>
    <xf borderId="23" fillId="0" fontId="9" numFmtId="0" xfId="0" applyAlignment="1" applyBorder="1" applyFont="1">
      <alignment vertical="center"/>
    </xf>
    <xf borderId="1" fillId="3" fontId="0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readingOrder="0" vertical="center"/>
    </xf>
    <xf borderId="23" fillId="0" fontId="0" numFmtId="0" xfId="0" applyAlignment="1" applyBorder="1" applyFont="1">
      <alignment horizontal="center" vertical="center"/>
    </xf>
    <xf borderId="21" fillId="0" fontId="6" numFmtId="0" xfId="0" applyAlignment="1" applyBorder="1" applyFont="1">
      <alignment horizontal="center" vertical="center"/>
    </xf>
    <xf borderId="34" fillId="5" fontId="0" numFmtId="0" xfId="0" applyAlignment="1" applyBorder="1" applyFont="1">
      <alignment horizontal="center" vertical="center"/>
    </xf>
    <xf borderId="34" fillId="5" fontId="0" numFmtId="0" xfId="0" applyAlignment="1" applyBorder="1" applyFont="1">
      <alignment horizontal="center" readingOrder="0" vertical="center"/>
    </xf>
    <xf borderId="23" fillId="5" fontId="0" numFmtId="0" xfId="0" applyAlignment="1" applyBorder="1" applyFont="1">
      <alignment horizontal="center" vertical="center"/>
    </xf>
    <xf borderId="23" fillId="7" fontId="0" numFmtId="0" xfId="0" applyAlignment="1" applyBorder="1" applyFont="1">
      <alignment horizontal="center" vertical="center"/>
    </xf>
    <xf borderId="23" fillId="3" fontId="10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36" fillId="5" fontId="0" numFmtId="0" xfId="0" applyAlignment="1" applyBorder="1" applyFont="1">
      <alignment horizontal="center" vertical="center"/>
    </xf>
    <xf borderId="37" fillId="0" fontId="2" numFmtId="0" xfId="0" applyAlignment="1" applyBorder="1" applyFont="1">
      <alignment horizontal="center" vertical="center"/>
    </xf>
    <xf borderId="6" fillId="0" fontId="11" numFmtId="0" xfId="0" applyAlignment="1" applyBorder="1" applyFont="1">
      <alignment vertical="center"/>
    </xf>
    <xf borderId="6" fillId="0" fontId="4" numFmtId="0" xfId="0" applyAlignment="1" applyBorder="1" applyFont="1">
      <alignment horizontal="center" vertical="center"/>
    </xf>
    <xf borderId="32" fillId="5" fontId="0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29" fillId="3" fontId="10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38" fillId="5" fontId="0" numFmtId="0" xfId="0" applyAlignment="1" applyBorder="1" applyFont="1">
      <alignment horizontal="center" vertical="center"/>
    </xf>
    <xf borderId="39" fillId="5" fontId="0" numFmtId="0" xfId="0" applyAlignment="1" applyBorder="1" applyFont="1">
      <alignment horizontal="center" readingOrder="0" vertical="center"/>
    </xf>
    <xf borderId="40" fillId="5" fontId="0" numFmtId="0" xfId="0" applyAlignment="1" applyBorder="1" applyFont="1">
      <alignment horizontal="center" vertical="center"/>
    </xf>
    <xf borderId="41" fillId="5" fontId="0" numFmtId="0" xfId="0" applyAlignment="1" applyBorder="1" applyFont="1">
      <alignment horizontal="center" readingOrder="0" vertical="center"/>
    </xf>
    <xf borderId="42" fillId="3" fontId="10" numFmtId="0" xfId="0" applyAlignment="1" applyBorder="1" applyFont="1">
      <alignment vertical="center"/>
    </xf>
    <xf borderId="43" fillId="3" fontId="0" numFmtId="0" xfId="0" applyAlignment="1" applyBorder="1" applyFont="1">
      <alignment horizontal="center" vertical="center"/>
    </xf>
    <xf borderId="44" fillId="0" fontId="7" numFmtId="0" xfId="0" applyAlignment="1" applyBorder="1" applyFont="1">
      <alignment horizontal="center" vertical="center"/>
    </xf>
    <xf borderId="9" fillId="7" fontId="0" numFmtId="0" xfId="0" applyAlignment="1" applyBorder="1" applyFont="1">
      <alignment horizontal="center" vertical="center"/>
    </xf>
    <xf borderId="30" fillId="0" fontId="0" numFmtId="0" xfId="0" applyAlignment="1" applyBorder="1" applyFont="1">
      <alignment vertical="center"/>
    </xf>
    <xf borderId="45" fillId="0" fontId="9" numFmtId="0" xfId="0" applyAlignment="1" applyBorder="1" applyFont="1">
      <alignment vertical="center"/>
    </xf>
    <xf borderId="46" fillId="0" fontId="2" numFmtId="0" xfId="0" applyAlignment="1" applyBorder="1" applyFont="1">
      <alignment horizontal="center" vertical="center"/>
    </xf>
    <xf borderId="11" fillId="7" fontId="0" numFmtId="0" xfId="0" applyAlignment="1" applyBorder="1" applyFont="1">
      <alignment horizontal="center" vertical="center"/>
    </xf>
    <xf borderId="47" fillId="0" fontId="4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readingOrder="0" vertical="center"/>
    </xf>
    <xf borderId="47" fillId="0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readingOrder="0" vertical="center"/>
    </xf>
    <xf borderId="47" fillId="0" fontId="6" numFmtId="0" xfId="0" applyAlignment="1" applyBorder="1" applyFont="1">
      <alignment horizontal="center" vertical="center"/>
    </xf>
    <xf borderId="3" fillId="0" fontId="9" numFmtId="0" xfId="0" applyAlignment="1" applyBorder="1" applyFont="1">
      <alignment readingOrder="0" vertical="center"/>
    </xf>
    <xf borderId="48" fillId="0" fontId="7" numFmtId="0" xfId="0" applyAlignment="1" applyBorder="1" applyFont="1">
      <alignment horizontal="center" vertical="center"/>
    </xf>
    <xf borderId="2" fillId="0" fontId="9" numFmtId="0" xfId="0" applyAlignment="1" applyBorder="1" applyFont="1">
      <alignment vertical="center"/>
    </xf>
    <xf borderId="24" fillId="0" fontId="0" numFmtId="0" xfId="0" applyAlignment="1" applyBorder="1" applyFont="1">
      <alignment vertical="center"/>
    </xf>
    <xf borderId="4" fillId="0" fontId="9" numFmtId="0" xfId="0" applyAlignment="1" applyBorder="1" applyFont="1">
      <alignment horizontal="center" vertical="center"/>
    </xf>
    <xf borderId="21" fillId="0" fontId="0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 vertical="center"/>
    </xf>
    <xf borderId="4" fillId="0" fontId="9" numFmtId="2" xfId="0" applyAlignment="1" applyBorder="1" applyFont="1" applyNumberFormat="1">
      <alignment horizontal="center" vertical="center"/>
    </xf>
    <xf borderId="24" fillId="0" fontId="0" numFmtId="0" xfId="0" applyAlignment="1" applyBorder="1" applyFont="1">
      <alignment readingOrder="0" vertical="center"/>
    </xf>
    <xf borderId="24" fillId="0" fontId="2" numFmtId="0" xfId="0" applyAlignment="1" applyBorder="1" applyFont="1">
      <alignment horizontal="center" readingOrder="0" vertical="center"/>
    </xf>
    <xf borderId="25" fillId="0" fontId="2" numFmtId="0" xfId="0" applyAlignment="1" applyBorder="1" applyFont="1">
      <alignment horizontal="center" readingOrder="0" vertical="center"/>
    </xf>
    <xf borderId="24" fillId="0" fontId="4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readingOrder="0" vertical="center"/>
    </xf>
    <xf borderId="24" fillId="0" fontId="5" numFmtId="0" xfId="0" applyAlignment="1" applyBorder="1" applyFont="1">
      <alignment horizontal="center" readingOrder="0" vertical="center"/>
    </xf>
    <xf borderId="11" fillId="0" fontId="9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readingOrder="0" vertical="center"/>
    </xf>
    <xf borderId="21" fillId="0" fontId="9" numFmtId="2" xfId="0" applyAlignment="1" applyBorder="1" applyFont="1" applyNumberFormat="1">
      <alignment horizontal="center" vertical="center"/>
    </xf>
    <xf borderId="21" fillId="0" fontId="2" numFmtId="2" xfId="0" applyAlignment="1" applyBorder="1" applyFont="1" applyNumberFormat="1">
      <alignment horizontal="center" vertical="center"/>
    </xf>
    <xf borderId="24" fillId="0" fontId="2" numFmtId="2" xfId="0" applyAlignment="1" applyBorder="1" applyFont="1" applyNumberFormat="1">
      <alignment horizontal="center" vertical="center"/>
    </xf>
    <xf borderId="49" fillId="7" fontId="0" numFmtId="0" xfId="0" applyAlignment="1" applyBorder="1" applyFont="1">
      <alignment vertical="center"/>
    </xf>
    <xf borderId="24" fillId="0" fontId="4" numFmtId="2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vertical="center"/>
    </xf>
    <xf borderId="24" fillId="0" fontId="5" numFmtId="2" xfId="0" applyAlignment="1" applyBorder="1" applyFont="1" applyNumberFormat="1">
      <alignment horizontal="center" vertical="center"/>
    </xf>
    <xf borderId="1" fillId="0" fontId="9" numFmtId="2" xfId="0" applyAlignment="1" applyBorder="1" applyFont="1" applyNumberFormat="1">
      <alignment horizontal="center" vertical="center"/>
    </xf>
    <xf borderId="24" fillId="0" fontId="6" numFmtId="2" xfId="0" applyAlignment="1" applyBorder="1" applyFont="1" applyNumberFormat="1">
      <alignment horizontal="center" vertical="center"/>
    </xf>
    <xf borderId="24" fillId="0" fontId="7" numFmtId="2" xfId="0" applyAlignment="1" applyBorder="1" applyFont="1" applyNumberFormat="1">
      <alignment horizontal="center" vertical="center"/>
    </xf>
    <xf borderId="7" fillId="2" fontId="0" numFmtId="2" xfId="0" applyAlignment="1" applyBorder="1" applyFont="1" applyNumberFormat="1">
      <alignment horizontal="center" vertical="center"/>
    </xf>
    <xf borderId="9" fillId="0" fontId="0" numFmtId="0" xfId="0" applyAlignment="1" applyBorder="1" applyFont="1">
      <alignment vertical="center"/>
    </xf>
    <xf borderId="21" fillId="0" fontId="0" numFmtId="2" xfId="0" applyAlignment="1" applyBorder="1" applyFont="1" applyNumberFormat="1">
      <alignment horizontal="center" vertical="center"/>
    </xf>
    <xf borderId="11" fillId="0" fontId="2" numFmtId="2" xfId="0" applyAlignment="1" applyBorder="1" applyFont="1" applyNumberFormat="1">
      <alignment horizontal="center" vertical="center"/>
    </xf>
    <xf borderId="24" fillId="0" fontId="0" numFmtId="2" xfId="0" applyAlignment="1" applyBorder="1" applyFont="1" applyNumberFormat="1">
      <alignment horizontal="center" vertical="center"/>
    </xf>
    <xf borderId="6" fillId="0" fontId="12" numFmtId="0" xfId="0" applyAlignment="1" applyBorder="1" applyFont="1">
      <alignment vertical="center"/>
    </xf>
    <xf borderId="4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7" fontId="9" numFmtId="2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horizontal="center" vertical="center"/>
    </xf>
    <xf borderId="35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50" fillId="0" fontId="2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readingOrder="0" vertical="center"/>
    </xf>
    <xf borderId="50" fillId="0" fontId="4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21" fillId="0" fontId="5" numFmtId="2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center" readingOrder="0" vertical="center"/>
    </xf>
    <xf borderId="51" fillId="6" fontId="0" numFmtId="0" xfId="0" applyAlignment="1" applyBorder="1" applyFont="1">
      <alignment horizontal="center" readingOrder="0" vertical="center"/>
    </xf>
    <xf borderId="52" fillId="0" fontId="9" numFmtId="0" xfId="0" applyAlignment="1" applyBorder="1" applyFont="1">
      <alignment vertical="center"/>
    </xf>
    <xf borderId="14" fillId="0" fontId="9" numFmtId="0" xfId="0" applyAlignment="1" applyBorder="1" applyFont="1">
      <alignment vertical="center"/>
    </xf>
    <xf borderId="53" fillId="4" fontId="9" numFmtId="0" xfId="0" applyAlignment="1" applyBorder="1" applyFont="1">
      <alignment horizontal="center" vertical="center"/>
    </xf>
    <xf borderId="21" fillId="0" fontId="6" numFmtId="2" xfId="0" applyAlignment="1" applyBorder="1" applyFont="1" applyNumberFormat="1">
      <alignment horizontal="center" vertical="center"/>
    </xf>
    <xf borderId="20" fillId="5" fontId="9" numFmtId="0" xfId="0" applyAlignment="1" applyBorder="1" applyFont="1">
      <alignment horizontal="center" vertical="center"/>
    </xf>
    <xf borderId="5" fillId="7" fontId="13" numFmtId="0" xfId="0" applyAlignment="1" applyBorder="1" applyFont="1">
      <alignment horizontal="center" vertical="center"/>
    </xf>
    <xf borderId="4" fillId="0" fontId="0" numFmtId="0" xfId="0" applyAlignment="1" applyBorder="1" applyFont="1">
      <alignment vertical="center"/>
    </xf>
    <xf borderId="37" fillId="0" fontId="9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31" fillId="5" fontId="9" numFmtId="0" xfId="0" applyAlignment="1" applyBorder="1" applyFont="1">
      <alignment horizontal="center" vertical="center"/>
    </xf>
    <xf borderId="21" fillId="0" fontId="0" numFmtId="0" xfId="0" applyAlignment="1" applyBorder="1" applyFont="1">
      <alignment vertical="center"/>
    </xf>
    <xf borderId="54" fillId="0" fontId="9" numFmtId="0" xfId="0" applyAlignment="1" applyBorder="1" applyFont="1">
      <alignment vertical="center"/>
    </xf>
    <xf borderId="10" fillId="0" fontId="9" numFmtId="0" xfId="0" applyAlignment="1" applyBorder="1" applyFont="1">
      <alignment horizontal="center" readingOrder="0" vertical="center"/>
    </xf>
    <xf borderId="55" fillId="4" fontId="9" numFmtId="0" xfId="0" applyAlignment="1" applyBorder="1" applyFont="1">
      <alignment horizontal="center" vertical="center"/>
    </xf>
    <xf borderId="21" fillId="0" fontId="7" numFmtId="2" xfId="0" applyAlignment="1" applyBorder="1" applyFont="1" applyNumberFormat="1">
      <alignment horizontal="center" vertical="center"/>
    </xf>
    <xf borderId="1" fillId="3" fontId="9" numFmtId="0" xfId="0" applyAlignment="1" applyBorder="1" applyFont="1">
      <alignment horizontal="center" vertical="center"/>
    </xf>
    <xf borderId="23" fillId="0" fontId="9" numFmtId="0" xfId="0" applyAlignment="1" applyBorder="1" applyFont="1">
      <alignment horizontal="center" vertical="center"/>
    </xf>
    <xf borderId="39" fillId="5" fontId="9" numFmtId="0" xfId="0" applyAlignment="1" applyBorder="1" applyFont="1">
      <alignment horizontal="center" vertical="center"/>
    </xf>
    <xf borderId="41" fillId="5" fontId="9" numFmtId="0" xfId="0" applyAlignment="1" applyBorder="1" applyFont="1">
      <alignment horizontal="center" vertical="center"/>
    </xf>
    <xf borderId="43" fillId="5" fontId="9" numFmtId="0" xfId="0" applyAlignment="1" applyBorder="1" applyFont="1">
      <alignment horizontal="center" vertical="center"/>
    </xf>
    <xf borderId="23" fillId="7" fontId="13" numFmtId="0" xfId="0" applyAlignment="1" applyBorder="1" applyFont="1">
      <alignment horizontal="center" vertical="center"/>
    </xf>
    <xf borderId="9" fillId="7" fontId="13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11" fillId="0" fontId="0" numFmtId="0" xfId="0" applyAlignment="1" applyBorder="1" applyFont="1">
      <alignment vertical="center"/>
    </xf>
    <xf borderId="29" fillId="0" fontId="4" numFmtId="0" xfId="0" applyAlignment="1" applyBorder="1" applyFont="1">
      <alignment horizontal="center" vertical="center"/>
    </xf>
    <xf borderId="29" fillId="0" fontId="2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readingOrder="0" vertical="center"/>
    </xf>
    <xf borderId="0" fillId="0" fontId="1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0" fillId="0" fontId="9" numFmtId="0" xfId="0" applyAlignment="1" applyFont="1">
      <alignment readingOrder="0" vertical="center"/>
    </xf>
    <xf borderId="0" fillId="0" fontId="0" numFmtId="2" xfId="0" applyAlignment="1" applyFont="1" applyNumberFormat="1">
      <alignment horizontal="center" readingOrder="0" vertical="center"/>
    </xf>
    <xf borderId="0" fillId="0" fontId="2" numFmtId="2" xfId="0" applyAlignment="1" applyFont="1" applyNumberFormat="1">
      <alignment horizontal="center" readingOrder="0" vertical="center"/>
    </xf>
    <xf borderId="0" fillId="0" fontId="0" numFmtId="2" xfId="0" applyAlignment="1" applyFont="1" applyNumberFormat="1">
      <alignment horizontal="center" vertical="center"/>
    </xf>
    <xf borderId="3" fillId="0" fontId="17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23" fillId="0" fontId="0" numFmtId="0" xfId="0" applyAlignment="1" applyBorder="1" applyFont="1">
      <alignment horizontal="center" readingOrder="0" vertical="center"/>
    </xf>
    <xf borderId="25" fillId="0" fontId="5" numFmtId="0" xfId="0" applyAlignment="1" applyBorder="1" applyFont="1">
      <alignment horizontal="center" readingOrder="0" vertical="center"/>
    </xf>
    <xf borderId="25" fillId="0" fontId="5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41" fillId="0" fontId="18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 vertical="center"/>
    </xf>
    <xf borderId="11" fillId="0" fontId="0" numFmtId="0" xfId="0" applyAlignment="1" applyBorder="1" applyFont="1">
      <alignment horizontal="center" readingOrder="0" vertical="center"/>
    </xf>
    <xf borderId="50" fillId="0" fontId="6" numFmtId="0" xfId="0" applyAlignment="1" applyBorder="1" applyFont="1">
      <alignment horizontal="center" vertical="center"/>
    </xf>
    <xf borderId="29" fillId="0" fontId="6" numFmtId="0" xfId="0" applyAlignment="1" applyBorder="1" applyFont="1">
      <alignment horizontal="center" vertical="center"/>
    </xf>
    <xf borderId="41" fillId="0" fontId="19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25" fillId="0" fontId="7" numFmtId="0" xfId="0" applyAlignment="1" applyBorder="1" applyFont="1">
      <alignment horizontal="center" vertical="center"/>
    </xf>
    <xf borderId="25" fillId="0" fontId="7" numFmtId="0" xfId="0" applyAlignment="1" applyBorder="1" applyFont="1">
      <alignment horizontal="center" vertical="center"/>
    </xf>
    <xf borderId="0" fillId="6" fontId="10" numFmtId="0" xfId="0" applyAlignment="1" applyFont="1">
      <alignment horizontal="center" vertical="center"/>
    </xf>
    <xf borderId="50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45" fillId="0" fontId="15" numFmtId="0" xfId="0" applyAlignment="1" applyBorder="1" applyFont="1">
      <alignment readingOrder="0" vertical="center"/>
    </xf>
    <xf borderId="0" fillId="0" fontId="9" numFmtId="0" xfId="0" applyAlignment="1" applyFont="1">
      <alignment readingOrder="0" textRotation="0" vertical="center"/>
    </xf>
    <xf borderId="0" fillId="0" fontId="9" numFmtId="165" xfId="0" applyAlignment="1" applyFont="1" applyNumberFormat="1">
      <alignment vertical="center"/>
    </xf>
    <xf borderId="0" fillId="0" fontId="9" numFmtId="4" xfId="0" applyAlignment="1" applyFont="1" applyNumberFormat="1">
      <alignment vertical="center"/>
    </xf>
    <xf borderId="0" fillId="0" fontId="9" numFmtId="10" xfId="0" applyAlignment="1" applyFont="1" applyNumberFormat="1">
      <alignment vertical="center"/>
    </xf>
    <xf borderId="0" fillId="8" fontId="9" numFmtId="0" xfId="0" applyAlignment="1" applyFill="1" applyFont="1">
      <alignment readingOrder="0" vertical="center"/>
    </xf>
    <xf borderId="0" fillId="8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'分析'!$B$2:$F$2</c:f>
            </c:numRef>
          </c:val>
          <c:smooth val="0"/>
        </c:ser>
        <c:ser>
          <c:idx val="1"/>
          <c:order val="1"/>
          <c:tx>
            <c:strRef>
              <c:f>'分析'!$A$3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'分析'!$B$3:$F$3</c:f>
            </c:numRef>
          </c:val>
          <c:smooth val="0"/>
        </c:ser>
        <c:ser>
          <c:idx val="2"/>
          <c:order val="2"/>
          <c:tx>
            <c:strRef>
              <c:f>'分析'!$A$4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'分析'!$B$4:$F$4</c:f>
            </c:numRef>
          </c:val>
          <c:smooth val="0"/>
        </c:ser>
        <c:ser>
          <c:idx val="3"/>
          <c:order val="3"/>
          <c:tx>
            <c:strRef>
              <c:f>'分析'!$A$5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'分析'!$B$5:$F$5</c:f>
            </c:numRef>
          </c:val>
          <c:smooth val="0"/>
        </c:ser>
        <c:ser>
          <c:idx val="4"/>
          <c:order val="4"/>
          <c:tx>
            <c:strRef>
              <c:f>'分析'!$A$6</c:f>
            </c:strRef>
          </c:tx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'分析'!$B$1:$F$1</c:f>
            </c:strRef>
          </c:cat>
          <c:val>
            <c:numRef>
              <c:f>'分析'!$B$6:$F$6</c:f>
            </c:numRef>
          </c:val>
          <c:smooth val="0"/>
        </c:ser>
        <c:axId val="180668834"/>
        <c:axId val="303225496"/>
      </c:lineChart>
      <c:catAx>
        <c:axId val="18066883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303225496"/>
      </c:catAx>
      <c:valAx>
        <c:axId val="303225496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0668834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'分析'!$B$9:$F$9</c:f>
            </c:numRef>
          </c:val>
          <c:smooth val="0"/>
        </c:ser>
        <c:ser>
          <c:idx val="1"/>
          <c:order val="1"/>
          <c:tx>
            <c:strRef>
              <c:f>'分析'!$A$10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'分析'!$B$10:$F$10</c:f>
            </c:numRef>
          </c:val>
          <c:smooth val="0"/>
        </c:ser>
        <c:ser>
          <c:idx val="2"/>
          <c:order val="2"/>
          <c:tx>
            <c:strRef>
              <c:f>'分析'!$A$11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'分析'!$B$11:$F$11</c:f>
            </c:numRef>
          </c:val>
          <c:smooth val="0"/>
        </c:ser>
        <c:axId val="1115575164"/>
        <c:axId val="314519740"/>
      </c:lineChart>
      <c:catAx>
        <c:axId val="111557516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314519740"/>
      </c:catAx>
      <c:valAx>
        <c:axId val="314519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15575164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エリア内自転車増加量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'分析'!$A$15</c:f>
            </c:strRef>
          </c:tx>
          <c:spPr>
            <a:solidFill>
              <a:srgbClr val="3366CC"/>
            </a:solidFill>
          </c:spPr>
          <c:cat>
            <c:strRef>
              <c:f>'分析'!$B$14:$F$14</c:f>
            </c:strRef>
          </c:cat>
          <c:val>
            <c:numRef>
              <c:f>'分析'!$B$15:$F$15</c:f>
            </c:numRef>
          </c:val>
        </c:ser>
        <c:axId val="1563722197"/>
        <c:axId val="639742181"/>
      </c:barChart>
      <c:catAx>
        <c:axId val="1563722197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639742181"/>
      </c:catAx>
      <c:valAx>
        <c:axId val="6397421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エリア内自転車増加量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563722197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'分析'!$A$2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'分析'!$B$2:$F$2</c:f>
            </c:numRef>
          </c:val>
        </c:ser>
        <c:ser>
          <c:idx val="1"/>
          <c:order val="1"/>
          <c:tx>
            <c:strRef>
              <c:f>'分析'!$A$3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'分析'!$B$3:$F$3</c:f>
            </c:numRef>
          </c:val>
        </c:ser>
        <c:ser>
          <c:idx val="2"/>
          <c:order val="2"/>
          <c:tx>
            <c:strRef>
              <c:f>'分析'!$A$4</c:f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'分析'!$B$4:$F$4</c:f>
            </c:numRef>
          </c:val>
        </c:ser>
        <c:ser>
          <c:idx val="3"/>
          <c:order val="3"/>
          <c:tx>
            <c:strRef>
              <c:f>'分析'!$A$5</c:f>
            </c:strRef>
          </c:tx>
          <c:spPr>
            <a:solidFill>
              <a:srgbClr val="109618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'分析'!$B$5:$F$5</c:f>
            </c:numRef>
          </c:val>
        </c:ser>
        <c:ser>
          <c:idx val="4"/>
          <c:order val="4"/>
          <c:tx>
            <c:strRef>
              <c:f>'分析'!$A$6</c:f>
            </c:strRef>
          </c:tx>
          <c:spPr>
            <a:solidFill>
              <a:srgbClr val="990099"/>
            </a:solidFill>
          </c:spPr>
          <c:cat>
            <c:strRef>
              <c:f>'分析'!$B$1:$F$1</c:f>
            </c:strRef>
          </c:cat>
          <c:val>
            <c:numRef>
              <c:f>'分析'!$B$6:$F$6</c:f>
            </c:numRef>
          </c:val>
        </c:ser>
        <c:overlap val="100"/>
        <c:axId val="978516438"/>
        <c:axId val="817432894"/>
      </c:barChart>
      <c:catAx>
        <c:axId val="97851643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17432894"/>
      </c:catAx>
      <c:valAx>
        <c:axId val="817432894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978516438"/>
      </c:valAx>
    </c:plotArea>
    <c:legend>
      <c:legendPos val="r"/>
      <c:overlay val="0"/>
    </c:legend>
    <c:plotVisOnly val="1"/>
  </c:chart>
</c:chartSpace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742950</xdr:colOff>
      <xdr:row>18</xdr:row>
      <xdr:rowOff>19050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</xdr:colOff>
      <xdr:row>18</xdr:row>
      <xdr:rowOff>19050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485775</xdr:colOff>
      <xdr:row>2</xdr:row>
      <xdr:rowOff>57150</xdr:rowOff>
    </xdr:from>
    <xdr:ext cx="4314825" cy="2667000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819150</xdr:colOff>
      <xdr:row>18</xdr:row>
      <xdr:rowOff>19050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89"/>
    <col customWidth="1" min="2" max="6" width="8.33"/>
    <col customWidth="1" min="7" max="7" width="3.33"/>
    <col customWidth="1" min="8" max="26" width="8.33"/>
  </cols>
  <sheetData>
    <row r="1" ht="19.5" customHeight="1">
      <c r="A1" s="1" t="s">
        <v>0</v>
      </c>
      <c r="B1" s="2">
        <v>825.0</v>
      </c>
      <c r="C1" s="4">
        <v>1125.0</v>
      </c>
      <c r="D1" s="6">
        <v>1200.0</v>
      </c>
      <c r="E1" s="8">
        <v>1500.0</v>
      </c>
      <c r="F1" s="10">
        <v>1800.0</v>
      </c>
      <c r="G1" s="12"/>
      <c r="H1" s="14" t="s">
        <v>10</v>
      </c>
      <c r="I1" s="14" t="s">
        <v>12</v>
      </c>
      <c r="J1" s="14" t="s">
        <v>13</v>
      </c>
      <c r="K1" s="16" t="s">
        <v>14</v>
      </c>
    </row>
    <row r="2" ht="19.5" customHeight="1">
      <c r="A2" s="11" t="s">
        <v>9</v>
      </c>
      <c r="B2" s="18">
        <v>197.0</v>
      </c>
      <c r="C2" s="20">
        <v>117.0</v>
      </c>
      <c r="D2" s="22">
        <v>107.0</v>
      </c>
      <c r="E2" s="24">
        <v>158.0</v>
      </c>
      <c r="F2" s="26">
        <v>83.0</v>
      </c>
      <c r="G2" s="29"/>
      <c r="H2" s="34">
        <f t="shared" ref="H2:H22" si="1">MAX(B2:F2)</f>
        <v>197</v>
      </c>
      <c r="I2" s="37">
        <f t="shared" ref="I2:I22" si="2">MIN(B2:F2)</f>
        <v>83</v>
      </c>
      <c r="J2" s="40">
        <f t="shared" ref="J2:J22" si="3">AVERAGE(B2:F2)</f>
        <v>132.4</v>
      </c>
      <c r="K2" s="40">
        <f t="shared" ref="K2:K22" si="4">STDEVP(B2:F2)</f>
        <v>40.37623063</v>
      </c>
    </row>
    <row r="3" ht="19.5" customHeight="1">
      <c r="A3" s="11" t="s">
        <v>15</v>
      </c>
      <c r="B3" s="42">
        <v>86.0</v>
      </c>
      <c r="C3" s="44">
        <v>127.0</v>
      </c>
      <c r="D3" s="46">
        <v>108.0</v>
      </c>
      <c r="E3" s="48">
        <v>129.0</v>
      </c>
      <c r="F3" s="49">
        <v>191.0</v>
      </c>
      <c r="G3" s="29"/>
      <c r="H3" s="51">
        <f t="shared" si="1"/>
        <v>191</v>
      </c>
      <c r="I3" s="53">
        <f t="shared" si="2"/>
        <v>86</v>
      </c>
      <c r="J3" s="40">
        <f t="shared" si="3"/>
        <v>128.2</v>
      </c>
      <c r="K3" s="40">
        <f t="shared" si="4"/>
        <v>35.02798881</v>
      </c>
    </row>
    <row r="4" ht="19.5" customHeight="1">
      <c r="A4" s="11" t="s">
        <v>16</v>
      </c>
      <c r="B4" s="42">
        <v>6.0</v>
      </c>
      <c r="C4" s="44">
        <v>72.0</v>
      </c>
      <c r="D4" s="46">
        <v>29.0</v>
      </c>
      <c r="E4" s="48">
        <v>51.0</v>
      </c>
      <c r="F4" s="49">
        <v>57.0</v>
      </c>
      <c r="G4" s="29"/>
      <c r="H4" s="58">
        <f t="shared" si="1"/>
        <v>72</v>
      </c>
      <c r="I4" s="53">
        <f t="shared" si="2"/>
        <v>6</v>
      </c>
      <c r="J4" s="40">
        <f t="shared" si="3"/>
        <v>43</v>
      </c>
      <c r="K4" s="40">
        <f t="shared" si="4"/>
        <v>23.09112384</v>
      </c>
    </row>
    <row r="5" ht="19.5" customHeight="1">
      <c r="A5" s="11" t="s">
        <v>17</v>
      </c>
      <c r="B5" s="42">
        <v>103.0</v>
      </c>
      <c r="C5" s="44">
        <v>96.0</v>
      </c>
      <c r="D5" s="46">
        <v>82.0</v>
      </c>
      <c r="E5" s="48">
        <v>23.0</v>
      </c>
      <c r="F5" s="49">
        <v>77.0</v>
      </c>
      <c r="G5" s="29"/>
      <c r="H5" s="34">
        <f t="shared" si="1"/>
        <v>103</v>
      </c>
      <c r="I5" s="48">
        <f t="shared" si="2"/>
        <v>23</v>
      </c>
      <c r="J5" s="40">
        <f t="shared" si="3"/>
        <v>76.2</v>
      </c>
      <c r="K5" s="40">
        <f t="shared" si="4"/>
        <v>28.19503502</v>
      </c>
    </row>
    <row r="6" ht="19.5" customHeight="1">
      <c r="A6" s="11" t="s">
        <v>18</v>
      </c>
      <c r="B6" s="42">
        <v>81.0</v>
      </c>
      <c r="C6" s="44">
        <v>23.0</v>
      </c>
      <c r="D6" s="46">
        <v>37.0</v>
      </c>
      <c r="E6" s="48">
        <v>41.0</v>
      </c>
      <c r="F6" s="49">
        <v>43.0</v>
      </c>
      <c r="G6" s="29"/>
      <c r="H6" s="34">
        <f t="shared" si="1"/>
        <v>81</v>
      </c>
      <c r="I6" s="44">
        <f t="shared" si="2"/>
        <v>23</v>
      </c>
      <c r="J6" s="40">
        <f t="shared" si="3"/>
        <v>45</v>
      </c>
      <c r="K6" s="40">
        <f t="shared" si="4"/>
        <v>19.30802942</v>
      </c>
    </row>
    <row r="7" ht="19.5" customHeight="1">
      <c r="A7" s="11" t="s">
        <v>19</v>
      </c>
      <c r="B7" s="42">
        <v>39.0</v>
      </c>
      <c r="C7" s="44">
        <v>53.0</v>
      </c>
      <c r="D7" s="46">
        <v>43.0</v>
      </c>
      <c r="E7" s="48">
        <v>24.0</v>
      </c>
      <c r="F7" s="49">
        <v>41.0</v>
      </c>
      <c r="G7" s="29"/>
      <c r="H7" s="58">
        <f t="shared" si="1"/>
        <v>53</v>
      </c>
      <c r="I7" s="48">
        <f t="shared" si="2"/>
        <v>24</v>
      </c>
      <c r="J7" s="40">
        <f t="shared" si="3"/>
        <v>40</v>
      </c>
      <c r="K7" s="40">
        <f t="shared" si="4"/>
        <v>9.338094024</v>
      </c>
    </row>
    <row r="8" ht="19.5" customHeight="1">
      <c r="A8" s="63" t="s">
        <v>20</v>
      </c>
      <c r="B8" s="65">
        <v>71.0</v>
      </c>
      <c r="C8" s="67">
        <v>14.0</v>
      </c>
      <c r="D8" s="69">
        <v>25.0</v>
      </c>
      <c r="E8" s="71">
        <v>21.0</v>
      </c>
      <c r="F8" s="73">
        <v>14.0</v>
      </c>
      <c r="G8" s="29" t="s">
        <v>21</v>
      </c>
      <c r="H8" s="34">
        <f t="shared" si="1"/>
        <v>71</v>
      </c>
      <c r="I8" s="44">
        <f t="shared" si="2"/>
        <v>14</v>
      </c>
      <c r="J8" s="40">
        <f t="shared" si="3"/>
        <v>29</v>
      </c>
      <c r="K8" s="40">
        <f t="shared" si="4"/>
        <v>21.41961718</v>
      </c>
    </row>
    <row r="9" ht="19.5" customHeight="1">
      <c r="A9" s="11" t="s">
        <v>22</v>
      </c>
      <c r="B9" s="42">
        <v>4.0</v>
      </c>
      <c r="C9" s="44">
        <v>50.0</v>
      </c>
      <c r="D9" s="46">
        <v>13.0</v>
      </c>
      <c r="E9" s="48">
        <v>24.0</v>
      </c>
      <c r="F9" s="49">
        <v>33.0</v>
      </c>
      <c r="G9" s="29" t="s">
        <v>23</v>
      </c>
      <c r="H9" s="58">
        <f t="shared" si="1"/>
        <v>50</v>
      </c>
      <c r="I9" s="53">
        <f t="shared" si="2"/>
        <v>4</v>
      </c>
      <c r="J9" s="40">
        <f t="shared" si="3"/>
        <v>24.8</v>
      </c>
      <c r="K9" s="40">
        <f t="shared" si="4"/>
        <v>15.96746692</v>
      </c>
    </row>
    <row r="10" ht="19.5" customHeight="1">
      <c r="A10" s="11" t="s">
        <v>24</v>
      </c>
      <c r="B10" s="42">
        <v>51.0</v>
      </c>
      <c r="C10" s="44">
        <v>30.0</v>
      </c>
      <c r="D10" s="46">
        <v>20.0</v>
      </c>
      <c r="E10" s="48">
        <v>20.0</v>
      </c>
      <c r="F10" s="49">
        <v>12.0</v>
      </c>
      <c r="G10" s="29" t="s">
        <v>21</v>
      </c>
      <c r="H10" s="34">
        <f t="shared" si="1"/>
        <v>51</v>
      </c>
      <c r="I10" s="37">
        <f t="shared" si="2"/>
        <v>12</v>
      </c>
      <c r="J10" s="40">
        <f t="shared" si="3"/>
        <v>26.6</v>
      </c>
      <c r="K10" s="40">
        <f t="shared" si="4"/>
        <v>13.46996659</v>
      </c>
    </row>
    <row r="11" ht="19.5" customHeight="1">
      <c r="A11" s="11" t="s">
        <v>25</v>
      </c>
      <c r="B11" s="42">
        <v>14.0</v>
      </c>
      <c r="C11" s="44">
        <v>20.0</v>
      </c>
      <c r="D11" s="46">
        <v>19.0</v>
      </c>
      <c r="E11" s="76">
        <v>20.0</v>
      </c>
      <c r="F11" s="49">
        <v>19.0</v>
      </c>
      <c r="G11" s="29" t="s">
        <v>23</v>
      </c>
      <c r="H11" s="58">
        <f t="shared" si="1"/>
        <v>20</v>
      </c>
      <c r="I11" s="53">
        <f t="shared" si="2"/>
        <v>14</v>
      </c>
      <c r="J11" s="40">
        <f t="shared" si="3"/>
        <v>18.4</v>
      </c>
      <c r="K11" s="40">
        <f t="shared" si="4"/>
        <v>2.244994432</v>
      </c>
    </row>
    <row r="12" ht="19.5" customHeight="1">
      <c r="A12" s="63" t="s">
        <v>26</v>
      </c>
      <c r="B12" s="65">
        <v>319.0</v>
      </c>
      <c r="C12" s="67">
        <v>155.0</v>
      </c>
      <c r="D12" s="69">
        <v>111.0</v>
      </c>
      <c r="E12" s="71">
        <v>137.0</v>
      </c>
      <c r="F12" s="73">
        <v>182.0</v>
      </c>
      <c r="G12" s="29" t="s">
        <v>21</v>
      </c>
      <c r="H12" s="34">
        <f t="shared" si="1"/>
        <v>319</v>
      </c>
      <c r="I12" s="46">
        <f t="shared" si="2"/>
        <v>111</v>
      </c>
      <c r="J12" s="40">
        <f t="shared" si="3"/>
        <v>180.8</v>
      </c>
      <c r="K12" s="40">
        <f t="shared" si="4"/>
        <v>72.87907793</v>
      </c>
    </row>
    <row r="13" ht="19.5" customHeight="1">
      <c r="A13" s="11" t="s">
        <v>27</v>
      </c>
      <c r="B13" s="42">
        <v>134.0</v>
      </c>
      <c r="C13" s="44">
        <v>32.0</v>
      </c>
      <c r="D13" s="46">
        <v>26.0</v>
      </c>
      <c r="E13" s="48">
        <v>36.0</v>
      </c>
      <c r="F13" s="49">
        <v>13.0</v>
      </c>
      <c r="G13" s="29" t="s">
        <v>21</v>
      </c>
      <c r="H13" s="34">
        <f t="shared" si="1"/>
        <v>134</v>
      </c>
      <c r="I13" s="37">
        <f t="shared" si="2"/>
        <v>13</v>
      </c>
      <c r="J13" s="40">
        <f t="shared" si="3"/>
        <v>48.2</v>
      </c>
      <c r="K13" s="40">
        <f t="shared" si="4"/>
        <v>43.6</v>
      </c>
    </row>
    <row r="14" ht="19.5" customHeight="1">
      <c r="A14" s="11" t="s">
        <v>28</v>
      </c>
      <c r="B14" s="81">
        <v>321.0</v>
      </c>
      <c r="C14" s="44">
        <v>245.0</v>
      </c>
      <c r="D14" s="46">
        <v>157.0</v>
      </c>
      <c r="E14" s="48">
        <v>183.0</v>
      </c>
      <c r="F14" s="49">
        <v>200.0</v>
      </c>
      <c r="G14" s="29"/>
      <c r="H14" s="34">
        <f t="shared" si="1"/>
        <v>321</v>
      </c>
      <c r="I14" s="46">
        <f t="shared" si="2"/>
        <v>157</v>
      </c>
      <c r="J14" s="40">
        <f t="shared" si="3"/>
        <v>221.2</v>
      </c>
      <c r="K14" s="40">
        <f t="shared" si="4"/>
        <v>57.54441763</v>
      </c>
    </row>
    <row r="15" ht="19.5" customHeight="1">
      <c r="A15" s="11" t="s">
        <v>29</v>
      </c>
      <c r="B15" s="42">
        <v>89.0</v>
      </c>
      <c r="C15" s="44">
        <v>218.0</v>
      </c>
      <c r="D15" s="46">
        <v>134.0</v>
      </c>
      <c r="E15" s="48">
        <v>243.0</v>
      </c>
      <c r="F15" s="49">
        <v>229.0</v>
      </c>
      <c r="G15" s="29"/>
      <c r="H15" s="83">
        <f t="shared" si="1"/>
        <v>243</v>
      </c>
      <c r="I15" s="53">
        <f t="shared" si="2"/>
        <v>89</v>
      </c>
      <c r="J15" s="40">
        <f t="shared" si="3"/>
        <v>182.6</v>
      </c>
      <c r="K15" s="40">
        <f t="shared" si="4"/>
        <v>60.29461004</v>
      </c>
    </row>
    <row r="16" ht="19.5" customHeight="1">
      <c r="A16" s="11" t="s">
        <v>30</v>
      </c>
      <c r="B16" s="81">
        <v>152.0</v>
      </c>
      <c r="C16" s="44">
        <v>42.0</v>
      </c>
      <c r="D16" s="46">
        <v>60.0</v>
      </c>
      <c r="E16" s="48">
        <v>62.0</v>
      </c>
      <c r="F16" s="49">
        <v>18.0</v>
      </c>
      <c r="G16" s="29"/>
      <c r="H16" s="34">
        <f t="shared" si="1"/>
        <v>152</v>
      </c>
      <c r="I16" s="37">
        <f t="shared" si="2"/>
        <v>18</v>
      </c>
      <c r="J16" s="40">
        <f t="shared" si="3"/>
        <v>66.8</v>
      </c>
      <c r="K16" s="40">
        <f t="shared" si="4"/>
        <v>45.44183095</v>
      </c>
    </row>
    <row r="17" ht="19.5" customHeight="1">
      <c r="A17" s="11" t="s">
        <v>31</v>
      </c>
      <c r="B17" s="42">
        <v>42.0</v>
      </c>
      <c r="C17" s="44">
        <v>281.0</v>
      </c>
      <c r="D17" s="46">
        <v>69.0</v>
      </c>
      <c r="E17" s="48">
        <v>222.0</v>
      </c>
      <c r="F17" s="49">
        <v>269.0</v>
      </c>
      <c r="G17" s="29" t="s">
        <v>23</v>
      </c>
      <c r="H17" s="58">
        <f t="shared" si="1"/>
        <v>281</v>
      </c>
      <c r="I17" s="53">
        <f t="shared" si="2"/>
        <v>42</v>
      </c>
      <c r="J17" s="40">
        <f t="shared" si="3"/>
        <v>176.6</v>
      </c>
      <c r="K17" s="40">
        <f t="shared" si="4"/>
        <v>101.1861651</v>
      </c>
    </row>
    <row r="18" ht="19.5" customHeight="1">
      <c r="A18" s="63" t="s">
        <v>32</v>
      </c>
      <c r="B18" s="65">
        <v>103.0</v>
      </c>
      <c r="C18" s="67">
        <v>56.0</v>
      </c>
      <c r="D18" s="69">
        <v>35.0</v>
      </c>
      <c r="E18" s="71">
        <v>70.0</v>
      </c>
      <c r="F18" s="73">
        <v>32.0</v>
      </c>
      <c r="G18" s="29" t="s">
        <v>21</v>
      </c>
      <c r="H18" s="34">
        <f t="shared" si="1"/>
        <v>103</v>
      </c>
      <c r="I18" s="37">
        <f t="shared" si="2"/>
        <v>32</v>
      </c>
      <c r="J18" s="40">
        <f t="shared" si="3"/>
        <v>59.2</v>
      </c>
      <c r="K18" s="40">
        <f t="shared" si="4"/>
        <v>25.96459127</v>
      </c>
    </row>
    <row r="19" ht="19.5" customHeight="1">
      <c r="A19" s="11" t="s">
        <v>33</v>
      </c>
      <c r="B19" s="42">
        <v>83.0</v>
      </c>
      <c r="C19" s="44">
        <v>37.0</v>
      </c>
      <c r="D19" s="46">
        <v>31.0</v>
      </c>
      <c r="E19" s="48">
        <v>46.0</v>
      </c>
      <c r="F19" s="49">
        <v>59.0</v>
      </c>
      <c r="G19" s="29" t="s">
        <v>23</v>
      </c>
      <c r="H19" s="34">
        <f t="shared" si="1"/>
        <v>83</v>
      </c>
      <c r="I19" s="46">
        <f t="shared" si="2"/>
        <v>31</v>
      </c>
      <c r="J19" s="40">
        <f t="shared" si="3"/>
        <v>51.2</v>
      </c>
      <c r="K19" s="40">
        <f t="shared" si="4"/>
        <v>18.48675201</v>
      </c>
    </row>
    <row r="20" ht="19.5" customHeight="1">
      <c r="A20" s="63" t="s">
        <v>34</v>
      </c>
      <c r="B20" s="65">
        <v>177.0</v>
      </c>
      <c r="C20" s="67">
        <v>59.0</v>
      </c>
      <c r="D20" s="69">
        <v>54.0</v>
      </c>
      <c r="E20" s="71">
        <v>122.0</v>
      </c>
      <c r="F20" s="73">
        <v>15.0</v>
      </c>
      <c r="G20" s="29"/>
      <c r="H20" s="34">
        <f t="shared" si="1"/>
        <v>177</v>
      </c>
      <c r="I20" s="37">
        <f t="shared" si="2"/>
        <v>15</v>
      </c>
      <c r="J20" s="40">
        <f t="shared" si="3"/>
        <v>85.4</v>
      </c>
      <c r="K20" s="40">
        <f t="shared" si="4"/>
        <v>57.21747985</v>
      </c>
    </row>
    <row r="21" ht="19.5" customHeight="1">
      <c r="A21" s="89" t="s">
        <v>35</v>
      </c>
      <c r="B21" s="91">
        <v>5.0</v>
      </c>
      <c r="C21" s="93">
        <v>80.0</v>
      </c>
      <c r="D21" s="95">
        <v>40.0</v>
      </c>
      <c r="E21" s="97">
        <v>39.0</v>
      </c>
      <c r="F21" s="104">
        <v>85.0</v>
      </c>
      <c r="G21" s="29"/>
      <c r="H21" s="51">
        <f t="shared" si="1"/>
        <v>85</v>
      </c>
      <c r="I21" s="53">
        <f t="shared" si="2"/>
        <v>5</v>
      </c>
      <c r="J21" s="40">
        <f t="shared" si="3"/>
        <v>49.8</v>
      </c>
      <c r="K21" s="40">
        <f t="shared" si="4"/>
        <v>29.56619691</v>
      </c>
    </row>
    <row r="22" ht="19.5" customHeight="1">
      <c r="A22" s="106" t="s">
        <v>36</v>
      </c>
      <c r="B22" s="108">
        <v>140.0</v>
      </c>
      <c r="C22" s="110">
        <v>85.0</v>
      </c>
      <c r="D22" s="112">
        <v>77.0</v>
      </c>
      <c r="E22" s="114">
        <v>49.0</v>
      </c>
      <c r="F22" s="116">
        <v>18.0</v>
      </c>
      <c r="G22" s="29"/>
      <c r="H22" s="34">
        <f t="shared" si="1"/>
        <v>140</v>
      </c>
      <c r="I22" s="37">
        <f t="shared" si="2"/>
        <v>18</v>
      </c>
      <c r="J22" s="40">
        <f t="shared" si="3"/>
        <v>73.8</v>
      </c>
      <c r="K22" s="40">
        <f t="shared" si="4"/>
        <v>40.6123134</v>
      </c>
    </row>
    <row r="23" ht="19.5" customHeight="1">
      <c r="A23" s="118"/>
      <c r="B23" s="53"/>
      <c r="C23" s="44"/>
      <c r="D23" s="46"/>
      <c r="E23" s="48"/>
      <c r="F23" s="37"/>
      <c r="G23" s="29"/>
      <c r="H23" s="120"/>
      <c r="I23" s="121"/>
      <c r="J23" s="40"/>
      <c r="K23" s="40"/>
    </row>
    <row r="24" ht="19.5" customHeight="1">
      <c r="A24" s="123" t="s">
        <v>40</v>
      </c>
      <c r="B24" s="124">
        <v>700.0</v>
      </c>
      <c r="C24" s="126">
        <v>714.0</v>
      </c>
      <c r="D24" s="128">
        <v>398.0</v>
      </c>
      <c r="E24" s="76">
        <v>633.0</v>
      </c>
      <c r="F24" s="130">
        <v>606.0</v>
      </c>
      <c r="G24" s="29"/>
      <c r="H24" s="58">
        <f t="shared" ref="H24:H28" si="5">MAX(B24:F24)</f>
        <v>714</v>
      </c>
      <c r="I24" s="46">
        <f t="shared" ref="I24:I28" si="6">MIN(B24:F24)</f>
        <v>398</v>
      </c>
      <c r="J24" s="40">
        <f t="shared" ref="J24:J28" si="7">AVERAGE(B24:F24)</f>
        <v>610.2</v>
      </c>
      <c r="K24" s="40">
        <f t="shared" ref="K24:K28" si="8">STDEVP(B24:F24)</f>
        <v>113.494317</v>
      </c>
    </row>
    <row r="25" ht="19.5" customHeight="1">
      <c r="A25" s="118" t="s">
        <v>42</v>
      </c>
      <c r="B25" s="133"/>
      <c r="C25" s="135"/>
      <c r="D25" s="137"/>
      <c r="E25" s="139"/>
      <c r="F25" s="140"/>
      <c r="G25" s="141"/>
      <c r="H25" s="143">
        <f t="shared" si="5"/>
        <v>0</v>
      </c>
      <c r="I25" s="145">
        <f t="shared" si="6"/>
        <v>0</v>
      </c>
      <c r="J25" s="145" t="str">
        <f t="shared" si="7"/>
        <v>#DIV/0!</v>
      </c>
      <c r="K25" s="145" t="str">
        <f t="shared" si="8"/>
        <v>#DIV/0!</v>
      </c>
    </row>
    <row r="26" ht="19.5" customHeight="1">
      <c r="A26" s="118" t="s">
        <v>44</v>
      </c>
      <c r="B26" s="133"/>
      <c r="C26" s="135"/>
      <c r="D26" s="137"/>
      <c r="E26" s="139"/>
      <c r="F26" s="140"/>
      <c r="G26" s="141"/>
      <c r="H26" s="143">
        <f t="shared" si="5"/>
        <v>0</v>
      </c>
      <c r="I26" s="145">
        <f t="shared" si="6"/>
        <v>0</v>
      </c>
      <c r="J26" s="145" t="str">
        <f t="shared" si="7"/>
        <v>#DIV/0!</v>
      </c>
      <c r="K26" s="145" t="str">
        <f t="shared" si="8"/>
        <v>#DIV/0!</v>
      </c>
    </row>
    <row r="27" ht="19.5" customHeight="1">
      <c r="A27" s="118" t="s">
        <v>46</v>
      </c>
      <c r="B27" s="133"/>
      <c r="C27" s="135"/>
      <c r="D27" s="137"/>
      <c r="E27" s="139"/>
      <c r="F27" s="140"/>
      <c r="G27" s="141"/>
      <c r="H27" s="143">
        <f t="shared" si="5"/>
        <v>0</v>
      </c>
      <c r="I27" s="145">
        <f t="shared" si="6"/>
        <v>0</v>
      </c>
      <c r="J27" s="145" t="str">
        <f t="shared" si="7"/>
        <v>#DIV/0!</v>
      </c>
      <c r="K27" s="145" t="str">
        <f t="shared" si="8"/>
        <v>#DIV/0!</v>
      </c>
    </row>
    <row r="28" ht="19.5" customHeight="1">
      <c r="A28" s="118" t="s">
        <v>48</v>
      </c>
      <c r="B28" s="53"/>
      <c r="C28" s="44"/>
      <c r="D28" s="46"/>
      <c r="E28" s="48"/>
      <c r="F28" s="37"/>
      <c r="G28" s="29"/>
      <c r="H28" s="120">
        <f t="shared" si="5"/>
        <v>0</v>
      </c>
      <c r="I28" s="121">
        <f t="shared" si="6"/>
        <v>0</v>
      </c>
      <c r="J28" s="40" t="str">
        <f t="shared" si="7"/>
        <v>#DIV/0!</v>
      </c>
      <c r="K28" s="40" t="str">
        <f t="shared" si="8"/>
        <v>#DIV/0!</v>
      </c>
    </row>
    <row r="29" ht="19.5" customHeight="1">
      <c r="B29" s="148"/>
      <c r="C29" s="150"/>
      <c r="D29" s="152"/>
      <c r="E29" s="153"/>
      <c r="F29" s="154"/>
      <c r="G29" s="156"/>
      <c r="H29" s="156"/>
      <c r="I29" s="156"/>
      <c r="J29" s="157"/>
      <c r="K29" s="157"/>
    </row>
    <row r="30" ht="19.5" customHeight="1">
      <c r="B30" s="148"/>
      <c r="C30" s="150"/>
      <c r="D30" s="152"/>
      <c r="E30" s="153"/>
      <c r="F30" s="154"/>
      <c r="G30" s="156"/>
      <c r="H30" s="157" t="s">
        <v>10</v>
      </c>
      <c r="I30" s="157" t="s">
        <v>12</v>
      </c>
      <c r="J30" s="157" t="s">
        <v>13</v>
      </c>
      <c r="K30" s="157" t="s">
        <v>14</v>
      </c>
    </row>
    <row r="31" ht="19.5" customHeight="1">
      <c r="A31" s="118" t="s">
        <v>39</v>
      </c>
      <c r="B31" s="133">
        <f>'OD 0825'!I14</f>
        <v>0.01</v>
      </c>
      <c r="C31" s="135">
        <f>'OD 1125'!I14</f>
        <v>0.1568627451</v>
      </c>
      <c r="D31" s="137">
        <f>'OD 1200'!I14</f>
        <v>0.2336683417</v>
      </c>
      <c r="E31" s="139">
        <f>'OD 1500'!I14</f>
        <v>0.1200631912</v>
      </c>
      <c r="F31" s="140">
        <f>'OD 1800'!I14</f>
        <v>0.08910891089</v>
      </c>
      <c r="G31" s="29"/>
      <c r="H31" s="163">
        <f t="shared" ref="H31:H37" si="9">MAX(B31:F31)</f>
        <v>0.2336683417</v>
      </c>
      <c r="I31" s="133">
        <f t="shared" ref="I31:I37" si="10">MIN(B31:F31)</f>
        <v>0.01</v>
      </c>
      <c r="J31" s="40">
        <f t="shared" ref="J31:J37" si="11">AVERAGE(B31:F31)</f>
        <v>0.1219406378</v>
      </c>
      <c r="K31" s="40">
        <f t="shared" ref="K31:K37" si="12">STDEVP(B31:F31)</f>
        <v>0.07391182164</v>
      </c>
    </row>
    <row r="32" ht="19.5" customHeight="1">
      <c r="A32" s="118" t="s">
        <v>41</v>
      </c>
      <c r="B32" s="133">
        <f>'OD 0825'!I15</f>
        <v>0.1828571429</v>
      </c>
      <c r="C32" s="135">
        <f>'OD 1125'!I15</f>
        <v>0.1036414566</v>
      </c>
      <c r="D32" s="137">
        <f>'OD 1200'!I15</f>
        <v>0.1105527638</v>
      </c>
      <c r="E32" s="139">
        <f>'OD 1500'!I15</f>
        <v>0.1879936809</v>
      </c>
      <c r="F32" s="140">
        <f>'OD 1800'!I15</f>
        <v>0.1336633663</v>
      </c>
      <c r="G32" s="29"/>
      <c r="H32" s="169">
        <f t="shared" si="9"/>
        <v>0.1879936809</v>
      </c>
      <c r="I32" s="135">
        <f t="shared" si="10"/>
        <v>0.1036414566</v>
      </c>
      <c r="J32" s="40">
        <f t="shared" si="11"/>
        <v>0.1437416821</v>
      </c>
      <c r="K32" s="40">
        <f t="shared" si="12"/>
        <v>0.03549468551</v>
      </c>
    </row>
    <row r="33" ht="19.5" customHeight="1">
      <c r="A33" s="118" t="s">
        <v>43</v>
      </c>
      <c r="B33" s="133">
        <f>'OD 0825'!I16</f>
        <v>0.1928571429</v>
      </c>
      <c r="C33" s="135">
        <f>'OD 1125'!I16</f>
        <v>0.2605042017</v>
      </c>
      <c r="D33" s="137">
        <f>'OD 1200'!I16</f>
        <v>0.3442211055</v>
      </c>
      <c r="E33" s="139">
        <f>'OD 1500'!I16</f>
        <v>0.308056872</v>
      </c>
      <c r="F33" s="140">
        <f>'OD 1800'!I16</f>
        <v>0.2227722772</v>
      </c>
      <c r="G33" s="29"/>
      <c r="H33" s="163">
        <f t="shared" si="9"/>
        <v>0.3442211055</v>
      </c>
      <c r="I33" s="133">
        <f t="shared" si="10"/>
        <v>0.1928571429</v>
      </c>
      <c r="J33" s="40">
        <f t="shared" si="11"/>
        <v>0.2656823199</v>
      </c>
      <c r="K33" s="40">
        <f t="shared" si="12"/>
        <v>0.05501915048</v>
      </c>
    </row>
    <row r="34" ht="19.5" customHeight="1">
      <c r="A34" s="118" t="s">
        <v>45</v>
      </c>
      <c r="B34" s="133">
        <f>'OD 0825'!I17</f>
        <v>0.7857142857</v>
      </c>
      <c r="C34" s="135">
        <f>'OD 1125'!I17</f>
        <v>0.299719888</v>
      </c>
      <c r="D34" s="137">
        <f>'OD 1200'!I17</f>
        <v>0.4346733668</v>
      </c>
      <c r="E34" s="139">
        <f>'OD 1500'!I17</f>
        <v>0.3238546603</v>
      </c>
      <c r="F34" s="140">
        <f>'OD 1800'!I17</f>
        <v>0.2838283828</v>
      </c>
      <c r="G34" s="29"/>
      <c r="H34" s="132">
        <f t="shared" si="9"/>
        <v>0.7857142857</v>
      </c>
      <c r="I34" s="140">
        <f t="shared" si="10"/>
        <v>0.2838283828</v>
      </c>
      <c r="J34" s="40">
        <f t="shared" si="11"/>
        <v>0.4255581167</v>
      </c>
      <c r="K34" s="40">
        <f t="shared" si="12"/>
        <v>0.1876495266</v>
      </c>
    </row>
    <row r="35" ht="19.5" customHeight="1">
      <c r="A35" s="118" t="s">
        <v>47</v>
      </c>
      <c r="B35" s="133">
        <f>'OD 0825'!I18</f>
        <v>0.02142857143</v>
      </c>
      <c r="C35" s="135">
        <f>'OD 1125'!I18</f>
        <v>0.4397759104</v>
      </c>
      <c r="D35" s="137">
        <f>'OD 1200'!I18</f>
        <v>0.2211055276</v>
      </c>
      <c r="E35" s="139">
        <f>'OD 1500'!I18</f>
        <v>0.3680884676</v>
      </c>
      <c r="F35" s="140">
        <f>'OD 1800'!I18</f>
        <v>0.4933993399</v>
      </c>
      <c r="G35" s="29"/>
      <c r="H35" s="180">
        <f t="shared" si="9"/>
        <v>0.4933993399</v>
      </c>
      <c r="I35" s="133">
        <f t="shared" si="10"/>
        <v>0.02142857143</v>
      </c>
      <c r="J35" s="40">
        <f t="shared" si="11"/>
        <v>0.3087595634</v>
      </c>
      <c r="K35" s="40">
        <f t="shared" si="12"/>
        <v>0.1703052425</v>
      </c>
    </row>
    <row r="36" ht="19.5" customHeight="1">
      <c r="A36" s="118" t="s">
        <v>49</v>
      </c>
      <c r="B36" s="133">
        <f>'OD 0825'!I19</f>
        <v>0.8071428571</v>
      </c>
      <c r="C36" s="135">
        <f>'OD 1125'!I19</f>
        <v>0.7394957983</v>
      </c>
      <c r="D36" s="137">
        <f>'OD 1200'!I19</f>
        <v>0.6557788945</v>
      </c>
      <c r="E36" s="139">
        <f>'OD 1500'!I19</f>
        <v>0.691943128</v>
      </c>
      <c r="F36" s="140">
        <f>'OD 1800'!I19</f>
        <v>0.7772277228</v>
      </c>
      <c r="G36" s="29"/>
      <c r="H36" s="132">
        <f t="shared" si="9"/>
        <v>0.8071428571</v>
      </c>
      <c r="I36" s="137">
        <f t="shared" si="10"/>
        <v>0.6557788945</v>
      </c>
      <c r="J36" s="40">
        <f t="shared" si="11"/>
        <v>0.7343176801</v>
      </c>
      <c r="K36" s="40">
        <f t="shared" si="12"/>
        <v>0.05501915048</v>
      </c>
    </row>
    <row r="37" ht="19.5" customHeight="1">
      <c r="A37" s="118" t="s">
        <v>50</v>
      </c>
      <c r="B37" s="53">
        <f>'OD 0825'!I20</f>
        <v>535</v>
      </c>
      <c r="C37" s="44">
        <f>'OD 1125'!I20</f>
        <v>-100</v>
      </c>
      <c r="D37" s="46">
        <f>'OD 1200'!I20</f>
        <v>85</v>
      </c>
      <c r="E37" s="48">
        <f>'OD 1500'!I20</f>
        <v>-28</v>
      </c>
      <c r="F37" s="37">
        <f>'OD 1800'!I20</f>
        <v>-127</v>
      </c>
      <c r="G37" s="29"/>
      <c r="H37" s="34">
        <f t="shared" si="9"/>
        <v>535</v>
      </c>
      <c r="I37" s="37">
        <f t="shared" si="10"/>
        <v>-127</v>
      </c>
      <c r="J37" s="40">
        <f t="shared" si="11"/>
        <v>73</v>
      </c>
      <c r="K37" s="40">
        <f t="shared" si="12"/>
        <v>242.3707903</v>
      </c>
    </row>
    <row r="38" ht="19.5" customHeight="1">
      <c r="B38" s="148"/>
      <c r="C38" s="150"/>
      <c r="D38" s="152"/>
      <c r="E38" s="153"/>
      <c r="F38" s="154"/>
      <c r="G38" s="156"/>
      <c r="H38" s="156"/>
      <c r="I38" s="156"/>
      <c r="J38" s="157"/>
      <c r="K38" s="157"/>
    </row>
    <row r="39" ht="19.5" customHeight="1">
      <c r="B39" s="148"/>
      <c r="C39" s="150"/>
      <c r="D39" s="152"/>
      <c r="E39" s="153"/>
      <c r="F39" s="154"/>
      <c r="G39" s="156"/>
      <c r="H39" s="157" t="s">
        <v>10</v>
      </c>
      <c r="I39" s="157" t="s">
        <v>12</v>
      </c>
      <c r="J39" s="157" t="s">
        <v>13</v>
      </c>
      <c r="K39" s="157" t="s">
        <v>14</v>
      </c>
    </row>
    <row r="40" ht="19.5" customHeight="1">
      <c r="A40" s="118" t="s">
        <v>52</v>
      </c>
      <c r="B40" s="53">
        <f t="shared" ref="B40:F40" si="13">B2+B3</f>
        <v>283</v>
      </c>
      <c r="C40" s="44">
        <f t="shared" si="13"/>
        <v>244</v>
      </c>
      <c r="D40" s="46">
        <f t="shared" si="13"/>
        <v>215</v>
      </c>
      <c r="E40" s="48">
        <f t="shared" si="13"/>
        <v>287</v>
      </c>
      <c r="F40" s="37">
        <f t="shared" si="13"/>
        <v>274</v>
      </c>
      <c r="G40" s="29"/>
      <c r="H40" s="83">
        <f t="shared" ref="H40:H48" si="15">MAX(B40:F40)</f>
        <v>287</v>
      </c>
      <c r="I40" s="46">
        <f t="shared" ref="I40:I48" si="16">MIN(B40:F40)</f>
        <v>215</v>
      </c>
      <c r="J40" s="40">
        <f t="shared" ref="J40:J48" si="17">AVERAGE(B40:F40)</f>
        <v>260.6</v>
      </c>
      <c r="K40" s="40">
        <f t="shared" ref="K40:K48" si="18">STDEVP(B40:F40)</f>
        <v>27.32471409</v>
      </c>
    </row>
    <row r="41" ht="19.5" customHeight="1">
      <c r="A41" s="118" t="s">
        <v>53</v>
      </c>
      <c r="B41" s="53">
        <f t="shared" ref="B41:F41" si="14">B4+B5</f>
        <v>109</v>
      </c>
      <c r="C41" s="44">
        <f t="shared" si="14"/>
        <v>168</v>
      </c>
      <c r="D41" s="46">
        <f t="shared" si="14"/>
        <v>111</v>
      </c>
      <c r="E41" s="48">
        <f t="shared" si="14"/>
        <v>74</v>
      </c>
      <c r="F41" s="37">
        <f t="shared" si="14"/>
        <v>134</v>
      </c>
      <c r="G41" s="29"/>
      <c r="H41" s="58">
        <f t="shared" si="15"/>
        <v>168</v>
      </c>
      <c r="I41" s="48">
        <f t="shared" si="16"/>
        <v>74</v>
      </c>
      <c r="J41" s="40">
        <f t="shared" si="17"/>
        <v>119.2</v>
      </c>
      <c r="K41" s="40">
        <f t="shared" si="18"/>
        <v>31.0315968</v>
      </c>
    </row>
    <row r="42" ht="19.5" customHeight="1">
      <c r="A42" s="118" t="s">
        <v>54</v>
      </c>
      <c r="B42" s="53">
        <f t="shared" ref="B42:F42" si="19">B6+B7</f>
        <v>120</v>
      </c>
      <c r="C42" s="44">
        <f t="shared" si="19"/>
        <v>76</v>
      </c>
      <c r="D42" s="46">
        <f t="shared" si="19"/>
        <v>80</v>
      </c>
      <c r="E42" s="48">
        <f t="shared" si="19"/>
        <v>65</v>
      </c>
      <c r="F42" s="37">
        <f t="shared" si="19"/>
        <v>84</v>
      </c>
      <c r="G42" s="29"/>
      <c r="H42" s="34">
        <f t="shared" si="15"/>
        <v>120</v>
      </c>
      <c r="I42" s="48">
        <f t="shared" si="16"/>
        <v>65</v>
      </c>
      <c r="J42" s="40">
        <f t="shared" si="17"/>
        <v>85</v>
      </c>
      <c r="K42" s="40">
        <f t="shared" si="18"/>
        <v>18.6118242</v>
      </c>
    </row>
    <row r="43" ht="19.5" customHeight="1">
      <c r="A43" s="118" t="s">
        <v>55</v>
      </c>
      <c r="B43" s="53">
        <f t="shared" ref="B43:F43" si="20">B8+B9</f>
        <v>75</v>
      </c>
      <c r="C43" s="44">
        <f t="shared" si="20"/>
        <v>64</v>
      </c>
      <c r="D43" s="46">
        <f t="shared" si="20"/>
        <v>38</v>
      </c>
      <c r="E43" s="48">
        <f t="shared" si="20"/>
        <v>45</v>
      </c>
      <c r="F43" s="37">
        <f t="shared" si="20"/>
        <v>47</v>
      </c>
      <c r="G43" s="29"/>
      <c r="H43" s="34">
        <f t="shared" si="15"/>
        <v>75</v>
      </c>
      <c r="I43" s="46">
        <f t="shared" si="16"/>
        <v>38</v>
      </c>
      <c r="J43" s="40">
        <f t="shared" si="17"/>
        <v>53.8</v>
      </c>
      <c r="K43" s="40">
        <f t="shared" si="18"/>
        <v>13.61469794</v>
      </c>
    </row>
    <row r="44" ht="19.5" customHeight="1">
      <c r="A44" s="118" t="s">
        <v>56</v>
      </c>
      <c r="B44" s="53">
        <f t="shared" ref="B44:F44" si="21">B10+B11</f>
        <v>65</v>
      </c>
      <c r="C44" s="44">
        <f t="shared" si="21"/>
        <v>50</v>
      </c>
      <c r="D44" s="46">
        <f t="shared" si="21"/>
        <v>39</v>
      </c>
      <c r="E44" s="48">
        <f t="shared" si="21"/>
        <v>40</v>
      </c>
      <c r="F44" s="37">
        <f t="shared" si="21"/>
        <v>31</v>
      </c>
      <c r="G44" s="29"/>
      <c r="H44" s="34">
        <f t="shared" si="15"/>
        <v>65</v>
      </c>
      <c r="I44" s="37">
        <f t="shared" si="16"/>
        <v>31</v>
      </c>
      <c r="J44" s="40">
        <f t="shared" si="17"/>
        <v>45</v>
      </c>
      <c r="K44" s="40">
        <f t="shared" si="18"/>
        <v>11.67904106</v>
      </c>
    </row>
    <row r="45" ht="19.5" customHeight="1">
      <c r="A45" s="118" t="s">
        <v>57</v>
      </c>
      <c r="B45" s="53">
        <f t="shared" ref="B45:F45" si="22">B18+B19</f>
        <v>186</v>
      </c>
      <c r="C45" s="44">
        <f t="shared" si="22"/>
        <v>93</v>
      </c>
      <c r="D45" s="46">
        <f t="shared" si="22"/>
        <v>66</v>
      </c>
      <c r="E45" s="48">
        <f t="shared" si="22"/>
        <v>116</v>
      </c>
      <c r="F45" s="37">
        <f t="shared" si="22"/>
        <v>91</v>
      </c>
      <c r="G45" s="29"/>
      <c r="H45" s="34">
        <f t="shared" si="15"/>
        <v>186</v>
      </c>
      <c r="I45" s="46">
        <f t="shared" si="16"/>
        <v>66</v>
      </c>
      <c r="J45" s="40">
        <f t="shared" si="17"/>
        <v>110.4</v>
      </c>
      <c r="K45" s="40">
        <f t="shared" si="18"/>
        <v>40.98097119</v>
      </c>
    </row>
    <row r="46" ht="19.5" customHeight="1">
      <c r="A46" s="118" t="s">
        <v>58</v>
      </c>
      <c r="B46" s="53">
        <f t="shared" ref="B46:F46" si="23">B14+B15</f>
        <v>410</v>
      </c>
      <c r="C46" s="44">
        <f t="shared" si="23"/>
        <v>463</v>
      </c>
      <c r="D46" s="46">
        <f t="shared" si="23"/>
        <v>291</v>
      </c>
      <c r="E46" s="48">
        <f t="shared" si="23"/>
        <v>426</v>
      </c>
      <c r="F46" s="37">
        <f t="shared" si="23"/>
        <v>429</v>
      </c>
      <c r="G46" s="29"/>
      <c r="H46" s="58">
        <f t="shared" si="15"/>
        <v>463</v>
      </c>
      <c r="I46" s="46">
        <f t="shared" si="16"/>
        <v>291</v>
      </c>
      <c r="J46" s="40">
        <f t="shared" si="17"/>
        <v>403.8</v>
      </c>
      <c r="K46" s="40">
        <f t="shared" si="18"/>
        <v>58.98270933</v>
      </c>
    </row>
    <row r="47" ht="19.5" customHeight="1">
      <c r="A47" s="118" t="s">
        <v>59</v>
      </c>
      <c r="B47" s="53">
        <f t="shared" ref="B47:F47" si="24">B12+B13+B17</f>
        <v>495</v>
      </c>
      <c r="C47" s="44">
        <f t="shared" si="24"/>
        <v>468</v>
      </c>
      <c r="D47" s="46">
        <f t="shared" si="24"/>
        <v>206</v>
      </c>
      <c r="E47" s="48">
        <f t="shared" si="24"/>
        <v>395</v>
      </c>
      <c r="F47" s="37">
        <f t="shared" si="24"/>
        <v>464</v>
      </c>
      <c r="G47" s="29"/>
      <c r="H47" s="34">
        <f t="shared" si="15"/>
        <v>495</v>
      </c>
      <c r="I47" s="46">
        <f t="shared" si="16"/>
        <v>206</v>
      </c>
      <c r="J47" s="40">
        <f t="shared" si="17"/>
        <v>405.6</v>
      </c>
      <c r="K47" s="40">
        <f t="shared" si="18"/>
        <v>105.1182192</v>
      </c>
    </row>
    <row r="48" ht="19.5" customHeight="1">
      <c r="A48" s="118" t="s">
        <v>60</v>
      </c>
      <c r="B48" s="53">
        <f t="shared" ref="B48:F48" si="25">B20+B21</f>
        <v>182</v>
      </c>
      <c r="C48" s="44">
        <f t="shared" si="25"/>
        <v>139</v>
      </c>
      <c r="D48" s="46">
        <f t="shared" si="25"/>
        <v>94</v>
      </c>
      <c r="E48" s="48">
        <f t="shared" si="25"/>
        <v>161</v>
      </c>
      <c r="F48" s="37">
        <f t="shared" si="25"/>
        <v>100</v>
      </c>
      <c r="G48" s="29"/>
      <c r="H48" s="34">
        <f t="shared" si="15"/>
        <v>182</v>
      </c>
      <c r="I48" s="46">
        <f t="shared" si="16"/>
        <v>94</v>
      </c>
      <c r="J48" s="40">
        <f t="shared" si="17"/>
        <v>135.2</v>
      </c>
      <c r="K48" s="40">
        <f t="shared" si="18"/>
        <v>34.07873237</v>
      </c>
    </row>
    <row r="49" ht="19.5" customHeight="1">
      <c r="B49" s="193"/>
      <c r="C49" s="192"/>
      <c r="D49" s="194"/>
      <c r="E49" s="195"/>
      <c r="F49" s="196"/>
    </row>
    <row r="50" ht="19.5" customHeight="1">
      <c r="B50" s="193"/>
      <c r="C50" s="192"/>
      <c r="D50" s="194"/>
      <c r="E50" s="195"/>
      <c r="F50" s="196"/>
    </row>
    <row r="51" ht="19.5" customHeight="1">
      <c r="A51" s="118" t="s">
        <v>59</v>
      </c>
      <c r="B51" s="121">
        <f t="shared" ref="B51:F51" si="26">B12+B13+B17</f>
        <v>495</v>
      </c>
      <c r="C51" s="121">
        <f t="shared" si="26"/>
        <v>468</v>
      </c>
      <c r="D51" s="121">
        <f t="shared" si="26"/>
        <v>206</v>
      </c>
      <c r="E51" s="121">
        <f t="shared" si="26"/>
        <v>395</v>
      </c>
      <c r="F51" s="121">
        <f t="shared" si="26"/>
        <v>464</v>
      </c>
      <c r="G51" s="197"/>
      <c r="H51" s="197">
        <f t="shared" ref="H51:H52" si="28">sum(B51:F51)</f>
        <v>2028</v>
      </c>
    </row>
    <row r="52" ht="19.5" customHeight="1">
      <c r="A52" s="198" t="s">
        <v>61</v>
      </c>
      <c r="B52" s="199">
        <f t="shared" ref="B52:F52" si="27">B17</f>
        <v>42</v>
      </c>
      <c r="C52" s="199">
        <f t="shared" si="27"/>
        <v>281</v>
      </c>
      <c r="D52" s="199">
        <f t="shared" si="27"/>
        <v>69</v>
      </c>
      <c r="E52" s="199">
        <f t="shared" si="27"/>
        <v>222</v>
      </c>
      <c r="F52" s="199">
        <f t="shared" si="27"/>
        <v>269</v>
      </c>
      <c r="G52" s="200"/>
      <c r="H52" s="200">
        <f t="shared" si="28"/>
        <v>883</v>
      </c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ht="19.5" customHeight="1">
      <c r="A53" s="202" t="s">
        <v>62</v>
      </c>
      <c r="B53" s="203">
        <f t="shared" ref="B53:F53" si="29">B52/B51</f>
        <v>0.08484848485</v>
      </c>
      <c r="C53" s="203">
        <f t="shared" si="29"/>
        <v>0.6004273504</v>
      </c>
      <c r="D53" s="203">
        <f t="shared" si="29"/>
        <v>0.3349514563</v>
      </c>
      <c r="E53" s="203">
        <f t="shared" si="29"/>
        <v>0.5620253165</v>
      </c>
      <c r="F53" s="203">
        <f t="shared" si="29"/>
        <v>0.5797413793</v>
      </c>
      <c r="G53" s="203"/>
      <c r="H53" s="203">
        <f>H52/H51</f>
        <v>0.4354043393</v>
      </c>
      <c r="I53" s="204"/>
    </row>
    <row r="54" ht="19.5" customHeight="1">
      <c r="A54" s="198" t="s">
        <v>63</v>
      </c>
      <c r="B54" s="199">
        <f t="shared" ref="B54:F54" si="30">B12+B13</f>
        <v>453</v>
      </c>
      <c r="C54" s="199">
        <f t="shared" si="30"/>
        <v>187</v>
      </c>
      <c r="D54" s="199">
        <f t="shared" si="30"/>
        <v>137</v>
      </c>
      <c r="E54" s="199">
        <f t="shared" si="30"/>
        <v>173</v>
      </c>
      <c r="F54" s="199">
        <f t="shared" si="30"/>
        <v>195</v>
      </c>
      <c r="G54" s="200"/>
      <c r="H54" s="200">
        <f>sum(B54:F54)</f>
        <v>1145</v>
      </c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ht="19.5" customHeight="1">
      <c r="A55" s="202" t="s">
        <v>62</v>
      </c>
      <c r="B55" s="205">
        <f t="shared" ref="B55:F55" si="31">B54/B51</f>
        <v>0.9151515152</v>
      </c>
      <c r="C55" s="205">
        <f t="shared" si="31"/>
        <v>0.3995726496</v>
      </c>
      <c r="D55" s="205">
        <f t="shared" si="31"/>
        <v>0.6650485437</v>
      </c>
      <c r="E55" s="205">
        <f t="shared" si="31"/>
        <v>0.4379746835</v>
      </c>
      <c r="F55" s="205">
        <f t="shared" si="31"/>
        <v>0.4202586207</v>
      </c>
      <c r="G55" s="205"/>
      <c r="H55" s="205">
        <f>H54/H51</f>
        <v>0.5645956607</v>
      </c>
    </row>
    <row r="56" ht="19.5" customHeight="1">
      <c r="B56" s="193"/>
      <c r="C56" s="192"/>
      <c r="D56" s="194"/>
      <c r="E56" s="195"/>
      <c r="F56" s="196"/>
    </row>
    <row r="57" ht="19.5" customHeight="1">
      <c r="B57" s="193"/>
      <c r="C57" s="192"/>
      <c r="D57" s="194"/>
      <c r="E57" s="195"/>
      <c r="F57" s="196"/>
    </row>
    <row r="58" ht="19.5" customHeight="1">
      <c r="B58" s="193"/>
      <c r="C58" s="192"/>
      <c r="D58" s="194"/>
      <c r="E58" s="195"/>
      <c r="F58" s="196"/>
    </row>
    <row r="59" ht="19.5" customHeight="1">
      <c r="B59" s="193"/>
      <c r="C59" s="192"/>
      <c r="D59" s="194"/>
      <c r="E59" s="195"/>
      <c r="F59" s="196"/>
    </row>
    <row r="60" ht="19.5" customHeight="1">
      <c r="B60" s="193"/>
      <c r="C60" s="192"/>
      <c r="D60" s="194"/>
      <c r="E60" s="195"/>
      <c r="F60" s="196"/>
    </row>
    <row r="61" ht="19.5" customHeight="1">
      <c r="B61" s="193"/>
      <c r="C61" s="192"/>
      <c r="D61" s="194"/>
      <c r="E61" s="195"/>
      <c r="F61" s="196"/>
    </row>
    <row r="62" ht="19.5" customHeight="1">
      <c r="B62" s="193"/>
      <c r="C62" s="192"/>
      <c r="D62" s="194"/>
      <c r="E62" s="195"/>
      <c r="F62" s="196"/>
    </row>
    <row r="63" ht="19.5" customHeight="1">
      <c r="B63" s="193"/>
      <c r="C63" s="192"/>
      <c r="D63" s="194"/>
      <c r="E63" s="195"/>
      <c r="F63" s="196"/>
    </row>
    <row r="64" ht="19.5" customHeight="1">
      <c r="B64" s="193"/>
      <c r="C64" s="192"/>
      <c r="D64" s="194"/>
      <c r="E64" s="195"/>
      <c r="F64" s="196"/>
    </row>
    <row r="65" ht="19.5" customHeight="1">
      <c r="B65" s="193"/>
      <c r="C65" s="192"/>
      <c r="D65" s="194"/>
      <c r="E65" s="195"/>
      <c r="F65" s="196"/>
    </row>
    <row r="66" ht="19.5" customHeight="1">
      <c r="B66" s="193"/>
      <c r="C66" s="192"/>
      <c r="D66" s="194"/>
      <c r="E66" s="195"/>
      <c r="F66" s="196"/>
    </row>
    <row r="67" ht="19.5" customHeight="1">
      <c r="B67" s="193"/>
      <c r="C67" s="192"/>
      <c r="D67" s="194"/>
      <c r="E67" s="195"/>
      <c r="F67" s="196"/>
    </row>
    <row r="68" ht="19.5" customHeight="1">
      <c r="B68" s="193"/>
      <c r="C68" s="192"/>
      <c r="D68" s="194"/>
      <c r="E68" s="195"/>
      <c r="F68" s="196"/>
    </row>
    <row r="69" ht="19.5" customHeight="1">
      <c r="B69" s="193"/>
      <c r="C69" s="192"/>
      <c r="D69" s="194"/>
      <c r="E69" s="195"/>
      <c r="F69" s="196"/>
    </row>
    <row r="70" ht="19.5" customHeight="1">
      <c r="B70" s="193"/>
      <c r="C70" s="192"/>
      <c r="D70" s="194"/>
      <c r="E70" s="195"/>
      <c r="F70" s="196"/>
    </row>
    <row r="71" ht="19.5" customHeight="1">
      <c r="B71" s="193"/>
      <c r="C71" s="192"/>
      <c r="D71" s="194"/>
      <c r="E71" s="195"/>
      <c r="F71" s="196"/>
    </row>
    <row r="72" ht="19.5" customHeight="1">
      <c r="B72" s="193"/>
      <c r="C72" s="192"/>
      <c r="D72" s="194"/>
      <c r="E72" s="195"/>
      <c r="F72" s="196"/>
    </row>
    <row r="73" ht="19.5" customHeight="1">
      <c r="B73" s="193"/>
      <c r="C73" s="192"/>
      <c r="D73" s="194"/>
      <c r="E73" s="195"/>
      <c r="F73" s="196"/>
    </row>
    <row r="74" ht="19.5" customHeight="1">
      <c r="B74" s="193"/>
      <c r="C74" s="192"/>
      <c r="D74" s="194"/>
      <c r="E74" s="195"/>
      <c r="F74" s="196"/>
    </row>
    <row r="75" ht="19.5" customHeight="1">
      <c r="B75" s="193"/>
      <c r="C75" s="192"/>
      <c r="D75" s="194"/>
      <c r="E75" s="195"/>
      <c r="F75" s="196"/>
    </row>
    <row r="76" ht="19.5" customHeight="1">
      <c r="B76" s="193"/>
      <c r="C76" s="192"/>
      <c r="D76" s="194"/>
      <c r="E76" s="195"/>
      <c r="F76" s="196"/>
    </row>
    <row r="77" ht="19.5" customHeight="1">
      <c r="B77" s="193"/>
      <c r="C77" s="192"/>
      <c r="D77" s="194"/>
      <c r="E77" s="195"/>
      <c r="F77" s="196"/>
    </row>
    <row r="78" ht="19.5" customHeight="1">
      <c r="B78" s="193"/>
      <c r="C78" s="192"/>
      <c r="D78" s="194"/>
      <c r="E78" s="195"/>
      <c r="F78" s="196"/>
    </row>
    <row r="79" ht="19.5" customHeight="1">
      <c r="B79" s="193"/>
      <c r="C79" s="192"/>
      <c r="D79" s="194"/>
      <c r="E79" s="195"/>
      <c r="F79" s="196"/>
    </row>
    <row r="80" ht="19.5" customHeight="1">
      <c r="B80" s="193"/>
      <c r="C80" s="192"/>
      <c r="D80" s="194"/>
      <c r="E80" s="195"/>
      <c r="F80" s="196"/>
    </row>
    <row r="81" ht="19.5" customHeight="1">
      <c r="B81" s="193"/>
      <c r="C81" s="192"/>
      <c r="D81" s="194"/>
      <c r="E81" s="195"/>
      <c r="F81" s="196"/>
    </row>
    <row r="82" ht="19.5" customHeight="1">
      <c r="B82" s="193"/>
      <c r="C82" s="192"/>
      <c r="D82" s="194"/>
      <c r="E82" s="195"/>
      <c r="F82" s="196"/>
    </row>
    <row r="83" ht="19.5" customHeight="1">
      <c r="B83" s="193"/>
      <c r="C83" s="192"/>
      <c r="D83" s="194"/>
      <c r="E83" s="195"/>
      <c r="F83" s="196"/>
    </row>
    <row r="84" ht="19.5" customHeight="1">
      <c r="B84" s="193"/>
      <c r="C84" s="192"/>
      <c r="D84" s="194"/>
      <c r="E84" s="195"/>
      <c r="F84" s="196"/>
    </row>
    <row r="85" ht="19.5" customHeight="1">
      <c r="B85" s="193"/>
      <c r="C85" s="192"/>
      <c r="D85" s="194"/>
      <c r="E85" s="195"/>
      <c r="F85" s="196"/>
    </row>
    <row r="86" ht="19.5" customHeight="1">
      <c r="B86" s="193"/>
      <c r="C86" s="192"/>
      <c r="D86" s="194"/>
      <c r="E86" s="195"/>
      <c r="F86" s="196"/>
    </row>
    <row r="87" ht="19.5" customHeight="1">
      <c r="B87" s="193"/>
      <c r="C87" s="192"/>
      <c r="D87" s="194"/>
      <c r="E87" s="195"/>
      <c r="F87" s="196"/>
    </row>
    <row r="88" ht="19.5" customHeight="1">
      <c r="B88" s="193"/>
      <c r="C88" s="192"/>
      <c r="D88" s="194"/>
      <c r="E88" s="195"/>
      <c r="F88" s="196"/>
    </row>
    <row r="89" ht="19.5" customHeight="1">
      <c r="B89" s="193"/>
      <c r="C89" s="192"/>
      <c r="D89" s="194"/>
      <c r="E89" s="195"/>
      <c r="F89" s="196"/>
    </row>
    <row r="90" ht="19.5" customHeight="1">
      <c r="B90" s="193"/>
      <c r="C90" s="192"/>
      <c r="D90" s="194"/>
      <c r="E90" s="195"/>
      <c r="F90" s="196"/>
    </row>
    <row r="91" ht="19.5" customHeight="1">
      <c r="B91" s="193"/>
      <c r="C91" s="192"/>
      <c r="D91" s="194"/>
      <c r="E91" s="195"/>
      <c r="F91" s="196"/>
    </row>
    <row r="92" ht="19.5" customHeight="1">
      <c r="B92" s="193"/>
      <c r="C92" s="192"/>
      <c r="D92" s="194"/>
      <c r="E92" s="195"/>
      <c r="F92" s="196"/>
    </row>
    <row r="93" ht="19.5" customHeight="1">
      <c r="B93" s="193"/>
      <c r="C93" s="192"/>
      <c r="D93" s="194"/>
      <c r="E93" s="195"/>
      <c r="F93" s="196"/>
    </row>
    <row r="94" ht="19.5" customHeight="1">
      <c r="B94" s="193"/>
      <c r="C94" s="192"/>
      <c r="D94" s="194"/>
      <c r="E94" s="195"/>
      <c r="F94" s="196"/>
    </row>
    <row r="95" ht="19.5" customHeight="1">
      <c r="B95" s="193"/>
      <c r="C95" s="192"/>
      <c r="D95" s="194"/>
      <c r="E95" s="195"/>
      <c r="F95" s="196"/>
    </row>
    <row r="96" ht="19.5" customHeight="1">
      <c r="B96" s="193"/>
      <c r="C96" s="192"/>
      <c r="D96" s="194"/>
      <c r="E96" s="195"/>
      <c r="F96" s="196"/>
    </row>
    <row r="97" ht="19.5" customHeight="1">
      <c r="B97" s="193"/>
      <c r="C97" s="192"/>
      <c r="D97" s="194"/>
      <c r="E97" s="195"/>
      <c r="F97" s="196"/>
    </row>
    <row r="98" ht="19.5" customHeight="1">
      <c r="B98" s="193"/>
      <c r="C98" s="192"/>
      <c r="D98" s="194"/>
      <c r="E98" s="195"/>
      <c r="F98" s="196"/>
    </row>
    <row r="99" ht="19.5" customHeight="1">
      <c r="B99" s="193"/>
      <c r="C99" s="192"/>
      <c r="D99" s="194"/>
      <c r="E99" s="195"/>
      <c r="F99" s="196"/>
    </row>
    <row r="100" ht="19.5" customHeight="1">
      <c r="B100" s="193"/>
      <c r="C100" s="192"/>
      <c r="D100" s="194"/>
      <c r="E100" s="195"/>
      <c r="F100" s="196"/>
    </row>
    <row r="101" ht="19.5" customHeight="1">
      <c r="B101" s="193"/>
      <c r="C101" s="192"/>
      <c r="D101" s="194"/>
      <c r="E101" s="195"/>
      <c r="F101" s="196"/>
    </row>
    <row r="102" ht="19.5" customHeight="1">
      <c r="B102" s="193"/>
      <c r="C102" s="192"/>
      <c r="D102" s="194"/>
      <c r="E102" s="195"/>
      <c r="F102" s="196"/>
    </row>
    <row r="103" ht="19.5" customHeight="1">
      <c r="B103" s="193"/>
      <c r="C103" s="192"/>
      <c r="D103" s="194"/>
      <c r="E103" s="195"/>
      <c r="F103" s="196"/>
    </row>
    <row r="104" ht="19.5" customHeight="1">
      <c r="B104" s="193"/>
      <c r="C104" s="192"/>
      <c r="D104" s="194"/>
      <c r="E104" s="195"/>
      <c r="F104" s="196"/>
    </row>
    <row r="105" ht="19.5" customHeight="1">
      <c r="B105" s="193"/>
      <c r="C105" s="192"/>
      <c r="D105" s="194"/>
      <c r="E105" s="195"/>
      <c r="F105" s="196"/>
    </row>
    <row r="106" ht="19.5" customHeight="1">
      <c r="B106" s="193"/>
      <c r="C106" s="192"/>
      <c r="D106" s="194"/>
      <c r="E106" s="195"/>
      <c r="F106" s="196"/>
    </row>
    <row r="107" ht="19.5" customHeight="1">
      <c r="B107" s="193"/>
      <c r="C107" s="192"/>
      <c r="D107" s="194"/>
      <c r="E107" s="195"/>
      <c r="F107" s="196"/>
    </row>
    <row r="108" ht="19.5" customHeight="1">
      <c r="B108" s="193"/>
      <c r="C108" s="192"/>
      <c r="D108" s="194"/>
      <c r="E108" s="195"/>
      <c r="F108" s="196"/>
    </row>
    <row r="109" ht="19.5" customHeight="1">
      <c r="B109" s="193"/>
      <c r="C109" s="192"/>
      <c r="D109" s="194"/>
      <c r="E109" s="195"/>
      <c r="F109" s="196"/>
    </row>
    <row r="110" ht="19.5" customHeight="1">
      <c r="B110" s="193"/>
      <c r="C110" s="192"/>
      <c r="D110" s="194"/>
      <c r="E110" s="195"/>
      <c r="F110" s="196"/>
    </row>
    <row r="111" ht="19.5" customHeight="1">
      <c r="B111" s="193"/>
      <c r="C111" s="192"/>
      <c r="D111" s="194"/>
      <c r="E111" s="195"/>
      <c r="F111" s="196"/>
    </row>
    <row r="112" ht="19.5" customHeight="1">
      <c r="B112" s="193"/>
      <c r="C112" s="192"/>
      <c r="D112" s="194"/>
      <c r="E112" s="195"/>
      <c r="F112" s="196"/>
    </row>
    <row r="113" ht="19.5" customHeight="1">
      <c r="B113" s="193"/>
      <c r="C113" s="192"/>
      <c r="D113" s="194"/>
      <c r="E113" s="195"/>
      <c r="F113" s="196"/>
    </row>
    <row r="114" ht="19.5" customHeight="1">
      <c r="B114" s="193"/>
      <c r="C114" s="192"/>
      <c r="D114" s="194"/>
      <c r="E114" s="195"/>
      <c r="F114" s="196"/>
    </row>
    <row r="115" ht="19.5" customHeight="1">
      <c r="B115" s="193"/>
      <c r="C115" s="192"/>
      <c r="D115" s="194"/>
      <c r="E115" s="195"/>
      <c r="F115" s="196"/>
    </row>
    <row r="116" ht="19.5" customHeight="1">
      <c r="B116" s="193"/>
      <c r="C116" s="192"/>
      <c r="D116" s="194"/>
      <c r="E116" s="195"/>
      <c r="F116" s="196"/>
    </row>
    <row r="117" ht="19.5" customHeight="1">
      <c r="B117" s="193"/>
      <c r="C117" s="192"/>
      <c r="D117" s="194"/>
      <c r="E117" s="195"/>
      <c r="F117" s="196"/>
    </row>
    <row r="118" ht="19.5" customHeight="1">
      <c r="B118" s="193"/>
      <c r="C118" s="192"/>
      <c r="D118" s="194"/>
      <c r="E118" s="195"/>
      <c r="F118" s="196"/>
    </row>
    <row r="119" ht="19.5" customHeight="1">
      <c r="B119" s="193"/>
      <c r="C119" s="192"/>
      <c r="D119" s="194"/>
      <c r="E119" s="195"/>
      <c r="F119" s="196"/>
    </row>
    <row r="120" ht="19.5" customHeight="1">
      <c r="B120" s="193"/>
      <c r="C120" s="192"/>
      <c r="D120" s="194"/>
      <c r="E120" s="195"/>
      <c r="F120" s="196"/>
    </row>
    <row r="121" ht="19.5" customHeight="1">
      <c r="B121" s="193"/>
      <c r="C121" s="192"/>
      <c r="D121" s="194"/>
      <c r="E121" s="195"/>
      <c r="F121" s="196"/>
    </row>
    <row r="122" ht="19.5" customHeight="1">
      <c r="B122" s="193"/>
      <c r="C122" s="192"/>
      <c r="D122" s="194"/>
      <c r="E122" s="195"/>
      <c r="F122" s="196"/>
    </row>
    <row r="123" ht="19.5" customHeight="1">
      <c r="B123" s="193"/>
      <c r="C123" s="192"/>
      <c r="D123" s="194"/>
      <c r="E123" s="195"/>
      <c r="F123" s="196"/>
    </row>
    <row r="124" ht="19.5" customHeight="1">
      <c r="B124" s="193"/>
      <c r="C124" s="192"/>
      <c r="D124" s="194"/>
      <c r="E124" s="195"/>
      <c r="F124" s="196"/>
    </row>
    <row r="125" ht="19.5" customHeight="1">
      <c r="B125" s="193"/>
      <c r="C125" s="192"/>
      <c r="D125" s="194"/>
      <c r="E125" s="195"/>
      <c r="F125" s="196"/>
    </row>
    <row r="126" ht="19.5" customHeight="1">
      <c r="B126" s="193"/>
      <c r="C126" s="192"/>
      <c r="D126" s="194"/>
      <c r="E126" s="195"/>
      <c r="F126" s="196"/>
    </row>
    <row r="127" ht="19.5" customHeight="1">
      <c r="B127" s="193"/>
      <c r="C127" s="192"/>
      <c r="D127" s="194"/>
      <c r="E127" s="195"/>
      <c r="F127" s="196"/>
    </row>
    <row r="128" ht="19.5" customHeight="1">
      <c r="B128" s="193"/>
      <c r="C128" s="192"/>
      <c r="D128" s="194"/>
      <c r="E128" s="195"/>
      <c r="F128" s="196"/>
    </row>
    <row r="129" ht="19.5" customHeight="1">
      <c r="B129" s="193"/>
      <c r="C129" s="192"/>
      <c r="D129" s="194"/>
      <c r="E129" s="195"/>
      <c r="F129" s="196"/>
    </row>
    <row r="130" ht="19.5" customHeight="1">
      <c r="B130" s="193"/>
      <c r="C130" s="192"/>
      <c r="D130" s="194"/>
      <c r="E130" s="195"/>
      <c r="F130" s="196"/>
    </row>
    <row r="131" ht="19.5" customHeight="1">
      <c r="B131" s="193"/>
      <c r="C131" s="192"/>
      <c r="D131" s="194"/>
      <c r="E131" s="195"/>
      <c r="F131" s="196"/>
    </row>
    <row r="132" ht="19.5" customHeight="1">
      <c r="B132" s="193"/>
      <c r="C132" s="192"/>
      <c r="D132" s="194"/>
      <c r="E132" s="195"/>
      <c r="F132" s="196"/>
    </row>
    <row r="133" ht="19.5" customHeight="1">
      <c r="B133" s="193"/>
      <c r="C133" s="192"/>
      <c r="D133" s="194"/>
      <c r="E133" s="195"/>
      <c r="F133" s="196"/>
    </row>
    <row r="134" ht="19.5" customHeight="1">
      <c r="B134" s="193"/>
      <c r="C134" s="192"/>
      <c r="D134" s="194"/>
      <c r="E134" s="195"/>
      <c r="F134" s="196"/>
    </row>
    <row r="135" ht="19.5" customHeight="1">
      <c r="B135" s="193"/>
      <c r="C135" s="192"/>
      <c r="D135" s="194"/>
      <c r="E135" s="195"/>
      <c r="F135" s="196"/>
    </row>
    <row r="136" ht="19.5" customHeight="1">
      <c r="B136" s="193"/>
      <c r="C136" s="192"/>
      <c r="D136" s="194"/>
      <c r="E136" s="195"/>
      <c r="F136" s="196"/>
    </row>
    <row r="137" ht="19.5" customHeight="1">
      <c r="B137" s="193"/>
      <c r="C137" s="192"/>
      <c r="D137" s="194"/>
      <c r="E137" s="195"/>
      <c r="F137" s="196"/>
    </row>
    <row r="138" ht="19.5" customHeight="1">
      <c r="B138" s="193"/>
      <c r="C138" s="192"/>
      <c r="D138" s="194"/>
      <c r="E138" s="195"/>
      <c r="F138" s="196"/>
    </row>
    <row r="139" ht="19.5" customHeight="1">
      <c r="B139" s="193"/>
      <c r="C139" s="192"/>
      <c r="D139" s="194"/>
      <c r="E139" s="195"/>
      <c r="F139" s="196"/>
    </row>
    <row r="140" ht="19.5" customHeight="1">
      <c r="B140" s="193"/>
      <c r="C140" s="192"/>
      <c r="D140" s="194"/>
      <c r="E140" s="195"/>
      <c r="F140" s="196"/>
    </row>
    <row r="141" ht="19.5" customHeight="1">
      <c r="B141" s="193"/>
      <c r="C141" s="192"/>
      <c r="D141" s="194"/>
      <c r="E141" s="195"/>
      <c r="F141" s="196"/>
    </row>
    <row r="142" ht="19.5" customHeight="1">
      <c r="B142" s="193"/>
      <c r="C142" s="192"/>
      <c r="D142" s="194"/>
      <c r="E142" s="195"/>
      <c r="F142" s="196"/>
    </row>
    <row r="143" ht="19.5" customHeight="1">
      <c r="B143" s="193"/>
      <c r="C143" s="192"/>
      <c r="D143" s="194"/>
      <c r="E143" s="195"/>
      <c r="F143" s="196"/>
    </row>
    <row r="144" ht="19.5" customHeight="1">
      <c r="B144" s="193"/>
      <c r="C144" s="192"/>
      <c r="D144" s="194"/>
      <c r="E144" s="195"/>
      <c r="F144" s="196"/>
    </row>
    <row r="145" ht="19.5" customHeight="1">
      <c r="B145" s="193"/>
      <c r="C145" s="192"/>
      <c r="D145" s="194"/>
      <c r="E145" s="195"/>
      <c r="F145" s="196"/>
    </row>
    <row r="146" ht="19.5" customHeight="1">
      <c r="B146" s="193"/>
      <c r="C146" s="192"/>
      <c r="D146" s="194"/>
      <c r="E146" s="195"/>
      <c r="F146" s="196"/>
    </row>
    <row r="147" ht="19.5" customHeight="1">
      <c r="B147" s="193"/>
      <c r="C147" s="192"/>
      <c r="D147" s="194"/>
      <c r="E147" s="195"/>
      <c r="F147" s="196"/>
    </row>
    <row r="148" ht="19.5" customHeight="1">
      <c r="B148" s="193"/>
      <c r="C148" s="192"/>
      <c r="D148" s="194"/>
      <c r="E148" s="195"/>
      <c r="F148" s="196"/>
    </row>
    <row r="149" ht="19.5" customHeight="1">
      <c r="B149" s="193"/>
      <c r="C149" s="192"/>
      <c r="D149" s="194"/>
      <c r="E149" s="195"/>
      <c r="F149" s="196"/>
    </row>
    <row r="150" ht="19.5" customHeight="1">
      <c r="B150" s="193"/>
      <c r="C150" s="192"/>
      <c r="D150" s="194"/>
      <c r="E150" s="195"/>
      <c r="F150" s="196"/>
    </row>
    <row r="151" ht="19.5" customHeight="1">
      <c r="B151" s="193"/>
      <c r="C151" s="192"/>
      <c r="D151" s="194"/>
      <c r="E151" s="195"/>
      <c r="F151" s="196"/>
    </row>
    <row r="152" ht="19.5" customHeight="1">
      <c r="B152" s="193"/>
      <c r="C152" s="192"/>
      <c r="D152" s="194"/>
      <c r="E152" s="195"/>
      <c r="F152" s="196"/>
    </row>
    <row r="153" ht="19.5" customHeight="1">
      <c r="B153" s="193"/>
      <c r="C153" s="192"/>
      <c r="D153" s="194"/>
      <c r="E153" s="195"/>
      <c r="F153" s="196"/>
    </row>
    <row r="154" ht="19.5" customHeight="1">
      <c r="B154" s="193"/>
      <c r="C154" s="192"/>
      <c r="D154" s="194"/>
      <c r="E154" s="195"/>
      <c r="F154" s="196"/>
    </row>
    <row r="155" ht="19.5" customHeight="1">
      <c r="B155" s="193"/>
      <c r="C155" s="192"/>
      <c r="D155" s="194"/>
      <c r="E155" s="195"/>
      <c r="F155" s="196"/>
    </row>
    <row r="156" ht="19.5" customHeight="1">
      <c r="B156" s="193"/>
      <c r="C156" s="192"/>
      <c r="D156" s="194"/>
      <c r="E156" s="195"/>
      <c r="F156" s="196"/>
    </row>
    <row r="157" ht="19.5" customHeight="1">
      <c r="B157" s="193"/>
      <c r="C157" s="192"/>
      <c r="D157" s="194"/>
      <c r="E157" s="195"/>
      <c r="F157" s="196"/>
    </row>
    <row r="158" ht="19.5" customHeight="1">
      <c r="B158" s="193"/>
      <c r="C158" s="192"/>
      <c r="D158" s="194"/>
      <c r="E158" s="195"/>
      <c r="F158" s="196"/>
    </row>
    <row r="159" ht="19.5" customHeight="1">
      <c r="B159" s="193"/>
      <c r="C159" s="192"/>
      <c r="D159" s="194"/>
      <c r="E159" s="195"/>
      <c r="F159" s="196"/>
    </row>
    <row r="160" ht="19.5" customHeight="1">
      <c r="B160" s="193"/>
      <c r="C160" s="192"/>
      <c r="D160" s="194"/>
      <c r="E160" s="195"/>
      <c r="F160" s="196"/>
    </row>
    <row r="161" ht="19.5" customHeight="1">
      <c r="B161" s="193"/>
      <c r="C161" s="192"/>
      <c r="D161" s="194"/>
      <c r="E161" s="195"/>
      <c r="F161" s="196"/>
    </row>
    <row r="162" ht="19.5" customHeight="1">
      <c r="B162" s="193"/>
      <c r="C162" s="192"/>
      <c r="D162" s="194"/>
      <c r="E162" s="195"/>
      <c r="F162" s="196"/>
    </row>
    <row r="163" ht="19.5" customHeight="1">
      <c r="B163" s="193"/>
      <c r="C163" s="192"/>
      <c r="D163" s="194"/>
      <c r="E163" s="195"/>
      <c r="F163" s="196"/>
    </row>
    <row r="164" ht="19.5" customHeight="1">
      <c r="B164" s="193"/>
      <c r="C164" s="192"/>
      <c r="D164" s="194"/>
      <c r="E164" s="195"/>
      <c r="F164" s="196"/>
    </row>
    <row r="165" ht="19.5" customHeight="1">
      <c r="B165" s="193"/>
      <c r="C165" s="192"/>
      <c r="D165" s="194"/>
      <c r="E165" s="195"/>
      <c r="F165" s="196"/>
    </row>
    <row r="166" ht="19.5" customHeight="1">
      <c r="B166" s="193"/>
      <c r="C166" s="192"/>
      <c r="D166" s="194"/>
      <c r="E166" s="195"/>
      <c r="F166" s="196"/>
    </row>
    <row r="167" ht="19.5" customHeight="1">
      <c r="B167" s="193"/>
      <c r="C167" s="192"/>
      <c r="D167" s="194"/>
      <c r="E167" s="195"/>
      <c r="F167" s="196"/>
    </row>
    <row r="168" ht="19.5" customHeight="1">
      <c r="B168" s="193"/>
      <c r="C168" s="192"/>
      <c r="D168" s="194"/>
      <c r="E168" s="195"/>
      <c r="F168" s="196"/>
    </row>
    <row r="169" ht="19.5" customHeight="1">
      <c r="B169" s="193"/>
      <c r="C169" s="192"/>
      <c r="D169" s="194"/>
      <c r="E169" s="195"/>
      <c r="F169" s="196"/>
    </row>
    <row r="170" ht="19.5" customHeight="1">
      <c r="B170" s="193"/>
      <c r="C170" s="192"/>
      <c r="D170" s="194"/>
      <c r="E170" s="195"/>
      <c r="F170" s="196"/>
    </row>
    <row r="171" ht="19.5" customHeight="1">
      <c r="B171" s="193"/>
      <c r="C171" s="192"/>
      <c r="D171" s="194"/>
      <c r="E171" s="195"/>
      <c r="F171" s="196"/>
    </row>
    <row r="172" ht="19.5" customHeight="1">
      <c r="B172" s="193"/>
      <c r="C172" s="192"/>
      <c r="D172" s="194"/>
      <c r="E172" s="195"/>
      <c r="F172" s="196"/>
    </row>
    <row r="173" ht="19.5" customHeight="1">
      <c r="B173" s="193"/>
      <c r="C173" s="192"/>
      <c r="D173" s="194"/>
      <c r="E173" s="195"/>
      <c r="F173" s="196"/>
    </row>
    <row r="174" ht="19.5" customHeight="1">
      <c r="B174" s="193"/>
      <c r="C174" s="192"/>
      <c r="D174" s="194"/>
      <c r="E174" s="195"/>
      <c r="F174" s="196"/>
    </row>
    <row r="175" ht="19.5" customHeight="1">
      <c r="B175" s="193"/>
      <c r="C175" s="192"/>
      <c r="D175" s="194"/>
      <c r="E175" s="195"/>
      <c r="F175" s="196"/>
    </row>
    <row r="176" ht="19.5" customHeight="1">
      <c r="B176" s="193"/>
      <c r="C176" s="192"/>
      <c r="D176" s="194"/>
      <c r="E176" s="195"/>
      <c r="F176" s="196"/>
    </row>
    <row r="177" ht="19.5" customHeight="1">
      <c r="B177" s="193"/>
      <c r="C177" s="192"/>
      <c r="D177" s="194"/>
      <c r="E177" s="195"/>
      <c r="F177" s="196"/>
    </row>
    <row r="178" ht="19.5" customHeight="1">
      <c r="B178" s="193"/>
      <c r="C178" s="192"/>
      <c r="D178" s="194"/>
      <c r="E178" s="195"/>
      <c r="F178" s="196"/>
    </row>
    <row r="179" ht="19.5" customHeight="1">
      <c r="B179" s="193"/>
      <c r="C179" s="192"/>
      <c r="D179" s="194"/>
      <c r="E179" s="195"/>
      <c r="F179" s="196"/>
    </row>
    <row r="180" ht="19.5" customHeight="1">
      <c r="B180" s="193"/>
      <c r="C180" s="192"/>
      <c r="D180" s="194"/>
      <c r="E180" s="195"/>
      <c r="F180" s="196"/>
    </row>
    <row r="181" ht="19.5" customHeight="1">
      <c r="B181" s="193"/>
      <c r="C181" s="192"/>
      <c r="D181" s="194"/>
      <c r="E181" s="195"/>
      <c r="F181" s="196"/>
    </row>
    <row r="182" ht="19.5" customHeight="1">
      <c r="B182" s="193"/>
      <c r="C182" s="192"/>
      <c r="D182" s="194"/>
      <c r="E182" s="195"/>
      <c r="F182" s="196"/>
    </row>
    <row r="183" ht="19.5" customHeight="1">
      <c r="B183" s="193"/>
      <c r="C183" s="192"/>
      <c r="D183" s="194"/>
      <c r="E183" s="195"/>
      <c r="F183" s="196"/>
    </row>
    <row r="184" ht="19.5" customHeight="1">
      <c r="B184" s="193"/>
      <c r="C184" s="192"/>
      <c r="D184" s="194"/>
      <c r="E184" s="195"/>
      <c r="F184" s="196"/>
    </row>
    <row r="185" ht="19.5" customHeight="1">
      <c r="B185" s="193"/>
      <c r="C185" s="192"/>
      <c r="D185" s="194"/>
      <c r="E185" s="195"/>
      <c r="F185" s="196"/>
    </row>
    <row r="186" ht="19.5" customHeight="1">
      <c r="B186" s="193"/>
      <c r="C186" s="192"/>
      <c r="D186" s="194"/>
      <c r="E186" s="195"/>
      <c r="F186" s="196"/>
    </row>
    <row r="187" ht="19.5" customHeight="1">
      <c r="B187" s="193"/>
      <c r="C187" s="192"/>
      <c r="D187" s="194"/>
      <c r="E187" s="195"/>
      <c r="F187" s="196"/>
    </row>
    <row r="188" ht="19.5" customHeight="1">
      <c r="B188" s="193"/>
      <c r="C188" s="192"/>
      <c r="D188" s="194"/>
      <c r="E188" s="195"/>
      <c r="F188" s="196"/>
    </row>
    <row r="189" ht="19.5" customHeight="1">
      <c r="B189" s="193"/>
      <c r="C189" s="192"/>
      <c r="D189" s="194"/>
      <c r="E189" s="195"/>
      <c r="F189" s="196"/>
    </row>
    <row r="190" ht="19.5" customHeight="1">
      <c r="B190" s="193"/>
      <c r="C190" s="192"/>
      <c r="D190" s="194"/>
      <c r="E190" s="195"/>
      <c r="F190" s="196"/>
    </row>
    <row r="191" ht="19.5" customHeight="1">
      <c r="B191" s="193"/>
      <c r="C191" s="192"/>
      <c r="D191" s="194"/>
      <c r="E191" s="195"/>
      <c r="F191" s="196"/>
    </row>
    <row r="192" ht="19.5" customHeight="1">
      <c r="B192" s="193"/>
      <c r="C192" s="192"/>
      <c r="D192" s="194"/>
      <c r="E192" s="195"/>
      <c r="F192" s="196"/>
    </row>
    <row r="193" ht="19.5" customHeight="1">
      <c r="B193" s="193"/>
      <c r="C193" s="192"/>
      <c r="D193" s="194"/>
      <c r="E193" s="195"/>
      <c r="F193" s="196"/>
    </row>
    <row r="194" ht="19.5" customHeight="1">
      <c r="B194" s="193"/>
      <c r="C194" s="192"/>
      <c r="D194" s="194"/>
      <c r="E194" s="195"/>
      <c r="F194" s="196"/>
    </row>
    <row r="195" ht="19.5" customHeight="1">
      <c r="B195" s="193"/>
      <c r="C195" s="192"/>
      <c r="D195" s="194"/>
      <c r="E195" s="195"/>
      <c r="F195" s="196"/>
    </row>
    <row r="196" ht="19.5" customHeight="1">
      <c r="B196" s="193"/>
      <c r="C196" s="192"/>
      <c r="D196" s="194"/>
      <c r="E196" s="195"/>
      <c r="F196" s="196"/>
    </row>
    <row r="197" ht="19.5" customHeight="1">
      <c r="B197" s="193"/>
      <c r="C197" s="192"/>
      <c r="D197" s="194"/>
      <c r="E197" s="195"/>
      <c r="F197" s="196"/>
    </row>
    <row r="198" ht="19.5" customHeight="1">
      <c r="B198" s="193"/>
      <c r="C198" s="192"/>
      <c r="D198" s="194"/>
      <c r="E198" s="195"/>
      <c r="F198" s="196"/>
    </row>
    <row r="199" ht="19.5" customHeight="1">
      <c r="B199" s="193"/>
      <c r="C199" s="192"/>
      <c r="D199" s="194"/>
      <c r="E199" s="195"/>
      <c r="F199" s="196"/>
    </row>
    <row r="200" ht="19.5" customHeight="1">
      <c r="B200" s="193"/>
      <c r="C200" s="192"/>
      <c r="D200" s="194"/>
      <c r="E200" s="195"/>
      <c r="F200" s="196"/>
    </row>
    <row r="201" ht="19.5" customHeight="1">
      <c r="B201" s="193"/>
      <c r="C201" s="192"/>
      <c r="D201" s="194"/>
      <c r="E201" s="195"/>
      <c r="F201" s="196"/>
    </row>
    <row r="202" ht="19.5" customHeight="1">
      <c r="B202" s="193"/>
      <c r="C202" s="192"/>
      <c r="D202" s="194"/>
      <c r="E202" s="195"/>
      <c r="F202" s="196"/>
    </row>
    <row r="203" ht="19.5" customHeight="1">
      <c r="B203" s="193"/>
      <c r="C203" s="192"/>
      <c r="D203" s="194"/>
      <c r="E203" s="195"/>
      <c r="F203" s="196"/>
    </row>
    <row r="204" ht="19.5" customHeight="1">
      <c r="B204" s="193"/>
      <c r="C204" s="192"/>
      <c r="D204" s="194"/>
      <c r="E204" s="195"/>
      <c r="F204" s="196"/>
    </row>
    <row r="205" ht="19.5" customHeight="1">
      <c r="B205" s="193"/>
      <c r="C205" s="192"/>
      <c r="D205" s="194"/>
      <c r="E205" s="195"/>
      <c r="F205" s="196"/>
    </row>
    <row r="206" ht="19.5" customHeight="1">
      <c r="B206" s="193"/>
      <c r="C206" s="192"/>
      <c r="D206" s="194"/>
      <c r="E206" s="195"/>
      <c r="F206" s="196"/>
    </row>
    <row r="207" ht="19.5" customHeight="1">
      <c r="B207" s="193"/>
      <c r="C207" s="192"/>
      <c r="D207" s="194"/>
      <c r="E207" s="195"/>
      <c r="F207" s="196"/>
    </row>
    <row r="208" ht="19.5" customHeight="1">
      <c r="B208" s="193"/>
      <c r="C208" s="192"/>
      <c r="D208" s="194"/>
      <c r="E208" s="195"/>
      <c r="F208" s="196"/>
    </row>
    <row r="209" ht="19.5" customHeight="1">
      <c r="B209" s="193"/>
      <c r="C209" s="192"/>
      <c r="D209" s="194"/>
      <c r="E209" s="195"/>
      <c r="F209" s="196"/>
    </row>
    <row r="210" ht="19.5" customHeight="1">
      <c r="B210" s="193"/>
      <c r="C210" s="192"/>
      <c r="D210" s="194"/>
      <c r="E210" s="195"/>
      <c r="F210" s="196"/>
    </row>
    <row r="211" ht="19.5" customHeight="1">
      <c r="B211" s="193"/>
      <c r="C211" s="192"/>
      <c r="D211" s="194"/>
      <c r="E211" s="195"/>
      <c r="F211" s="196"/>
    </row>
    <row r="212" ht="19.5" customHeight="1">
      <c r="B212" s="193"/>
      <c r="C212" s="192"/>
      <c r="D212" s="194"/>
      <c r="E212" s="195"/>
      <c r="F212" s="196"/>
    </row>
    <row r="213" ht="19.5" customHeight="1">
      <c r="B213" s="193"/>
      <c r="C213" s="192"/>
      <c r="D213" s="194"/>
      <c r="E213" s="195"/>
      <c r="F213" s="196"/>
    </row>
    <row r="214" ht="19.5" customHeight="1">
      <c r="B214" s="193"/>
      <c r="C214" s="192"/>
      <c r="D214" s="194"/>
      <c r="E214" s="195"/>
      <c r="F214" s="196"/>
    </row>
    <row r="215" ht="19.5" customHeight="1">
      <c r="B215" s="193"/>
      <c r="C215" s="192"/>
      <c r="D215" s="194"/>
      <c r="E215" s="195"/>
      <c r="F215" s="196"/>
    </row>
    <row r="216" ht="19.5" customHeight="1">
      <c r="B216" s="193"/>
      <c r="C216" s="192"/>
      <c r="D216" s="194"/>
      <c r="E216" s="195"/>
      <c r="F216" s="196"/>
    </row>
    <row r="217" ht="19.5" customHeight="1">
      <c r="B217" s="193"/>
      <c r="C217" s="192"/>
      <c r="D217" s="194"/>
      <c r="E217" s="195"/>
      <c r="F217" s="196"/>
    </row>
    <row r="218" ht="19.5" customHeight="1">
      <c r="B218" s="193"/>
      <c r="C218" s="192"/>
      <c r="D218" s="194"/>
      <c r="E218" s="195"/>
      <c r="F218" s="196"/>
    </row>
    <row r="219" ht="19.5" customHeight="1">
      <c r="B219" s="193"/>
      <c r="C219" s="192"/>
      <c r="D219" s="194"/>
      <c r="E219" s="195"/>
      <c r="F219" s="196"/>
    </row>
    <row r="220" ht="19.5" customHeight="1">
      <c r="B220" s="193"/>
      <c r="C220" s="192"/>
      <c r="D220" s="194"/>
      <c r="E220" s="195"/>
      <c r="F220" s="196"/>
    </row>
    <row r="221" ht="19.5" customHeight="1">
      <c r="B221" s="193"/>
      <c r="C221" s="192"/>
      <c r="D221" s="194"/>
      <c r="E221" s="195"/>
      <c r="F221" s="196"/>
    </row>
    <row r="222" ht="19.5" customHeight="1">
      <c r="B222" s="193"/>
      <c r="C222" s="192"/>
      <c r="D222" s="194"/>
      <c r="E222" s="195"/>
      <c r="F222" s="196"/>
    </row>
    <row r="223" ht="19.5" customHeight="1">
      <c r="B223" s="193"/>
      <c r="C223" s="192"/>
      <c r="D223" s="194"/>
      <c r="E223" s="195"/>
      <c r="F223" s="196"/>
    </row>
    <row r="224" ht="19.5" customHeight="1">
      <c r="B224" s="193"/>
      <c r="C224" s="192"/>
      <c r="D224" s="194"/>
      <c r="E224" s="195"/>
      <c r="F224" s="196"/>
    </row>
    <row r="225" ht="19.5" customHeight="1">
      <c r="B225" s="193"/>
      <c r="C225" s="192"/>
      <c r="D225" s="194"/>
      <c r="E225" s="195"/>
      <c r="F225" s="196"/>
    </row>
    <row r="226" ht="19.5" customHeight="1">
      <c r="B226" s="193"/>
      <c r="C226" s="192"/>
      <c r="D226" s="194"/>
      <c r="E226" s="195"/>
      <c r="F226" s="196"/>
    </row>
    <row r="227" ht="19.5" customHeight="1">
      <c r="B227" s="193"/>
      <c r="C227" s="192"/>
      <c r="D227" s="194"/>
      <c r="E227" s="195"/>
      <c r="F227" s="196"/>
    </row>
    <row r="228" ht="19.5" customHeight="1">
      <c r="B228" s="193"/>
      <c r="C228" s="192"/>
      <c r="D228" s="194"/>
      <c r="E228" s="195"/>
      <c r="F228" s="196"/>
    </row>
    <row r="229" ht="19.5" customHeight="1">
      <c r="B229" s="193"/>
      <c r="C229" s="192"/>
      <c r="D229" s="194"/>
      <c r="E229" s="195"/>
      <c r="F229" s="196"/>
    </row>
    <row r="230" ht="19.5" customHeight="1">
      <c r="B230" s="193"/>
      <c r="C230" s="192"/>
      <c r="D230" s="194"/>
      <c r="E230" s="195"/>
      <c r="F230" s="196"/>
    </row>
    <row r="231" ht="19.5" customHeight="1">
      <c r="B231" s="193"/>
      <c r="C231" s="192"/>
      <c r="D231" s="194"/>
      <c r="E231" s="195"/>
      <c r="F231" s="196"/>
    </row>
    <row r="232" ht="19.5" customHeight="1">
      <c r="B232" s="193"/>
      <c r="C232" s="192"/>
      <c r="D232" s="194"/>
      <c r="E232" s="195"/>
      <c r="F232" s="196"/>
    </row>
    <row r="233" ht="19.5" customHeight="1">
      <c r="B233" s="193"/>
      <c r="C233" s="192"/>
      <c r="D233" s="194"/>
      <c r="E233" s="195"/>
      <c r="F233" s="196"/>
    </row>
    <row r="234" ht="19.5" customHeight="1">
      <c r="B234" s="193"/>
      <c r="C234" s="192"/>
      <c r="D234" s="194"/>
      <c r="E234" s="195"/>
      <c r="F234" s="196"/>
    </row>
    <row r="235" ht="19.5" customHeight="1">
      <c r="B235" s="193"/>
      <c r="C235" s="192"/>
      <c r="D235" s="194"/>
      <c r="E235" s="195"/>
      <c r="F235" s="196"/>
    </row>
    <row r="236" ht="19.5" customHeight="1">
      <c r="B236" s="193"/>
      <c r="C236" s="192"/>
      <c r="D236" s="194"/>
      <c r="E236" s="195"/>
      <c r="F236" s="196"/>
    </row>
    <row r="237" ht="19.5" customHeight="1">
      <c r="B237" s="193"/>
      <c r="C237" s="192"/>
      <c r="D237" s="194"/>
      <c r="E237" s="195"/>
      <c r="F237" s="196"/>
    </row>
    <row r="238" ht="19.5" customHeight="1">
      <c r="B238" s="193"/>
      <c r="C238" s="192"/>
      <c r="D238" s="194"/>
      <c r="E238" s="195"/>
      <c r="F238" s="196"/>
    </row>
    <row r="239" ht="19.5" customHeight="1">
      <c r="B239" s="193"/>
      <c r="C239" s="192"/>
      <c r="D239" s="194"/>
      <c r="E239" s="195"/>
      <c r="F239" s="196"/>
    </row>
    <row r="240" ht="19.5" customHeight="1">
      <c r="B240" s="193"/>
      <c r="C240" s="192"/>
      <c r="D240" s="194"/>
      <c r="E240" s="195"/>
      <c r="F240" s="196"/>
    </row>
    <row r="241" ht="19.5" customHeight="1">
      <c r="B241" s="193"/>
      <c r="C241" s="192"/>
      <c r="D241" s="194"/>
      <c r="E241" s="195"/>
      <c r="F241" s="196"/>
    </row>
    <row r="242" ht="19.5" customHeight="1">
      <c r="B242" s="193"/>
      <c r="C242" s="192"/>
      <c r="D242" s="194"/>
      <c r="E242" s="195"/>
      <c r="F242" s="196"/>
    </row>
    <row r="243" ht="19.5" customHeight="1">
      <c r="B243" s="193"/>
      <c r="C243" s="192"/>
      <c r="D243" s="194"/>
      <c r="E243" s="195"/>
      <c r="F243" s="196"/>
    </row>
    <row r="244" ht="19.5" customHeight="1">
      <c r="B244" s="193"/>
      <c r="C244" s="192"/>
      <c r="D244" s="194"/>
      <c r="E244" s="195"/>
      <c r="F244" s="196"/>
    </row>
    <row r="245" ht="19.5" customHeight="1">
      <c r="B245" s="193"/>
      <c r="C245" s="192"/>
      <c r="D245" s="194"/>
      <c r="E245" s="195"/>
      <c r="F245" s="196"/>
    </row>
    <row r="246" ht="19.5" customHeight="1">
      <c r="B246" s="193"/>
      <c r="C246" s="192"/>
      <c r="D246" s="194"/>
      <c r="E246" s="195"/>
      <c r="F246" s="196"/>
    </row>
    <row r="247" ht="19.5" customHeight="1">
      <c r="B247" s="193"/>
      <c r="C247" s="192"/>
      <c r="D247" s="194"/>
      <c r="E247" s="195"/>
      <c r="F247" s="196"/>
    </row>
    <row r="248" ht="19.5" customHeight="1">
      <c r="B248" s="193"/>
      <c r="C248" s="192"/>
      <c r="D248" s="194"/>
      <c r="E248" s="195"/>
      <c r="F248" s="196"/>
    </row>
    <row r="249" ht="19.5" customHeight="1">
      <c r="B249" s="193"/>
      <c r="C249" s="192"/>
      <c r="D249" s="194"/>
      <c r="E249" s="195"/>
      <c r="F249" s="196"/>
    </row>
    <row r="250" ht="19.5" customHeight="1">
      <c r="B250" s="193"/>
      <c r="C250" s="192"/>
      <c r="D250" s="194"/>
      <c r="E250" s="195"/>
      <c r="F250" s="196"/>
    </row>
    <row r="251" ht="19.5" customHeight="1">
      <c r="B251" s="193"/>
      <c r="C251" s="192"/>
      <c r="D251" s="194"/>
      <c r="E251" s="195"/>
      <c r="F251" s="196"/>
    </row>
    <row r="252" ht="19.5" customHeight="1">
      <c r="B252" s="193"/>
      <c r="C252" s="192"/>
      <c r="D252" s="194"/>
      <c r="E252" s="195"/>
      <c r="F252" s="196"/>
    </row>
    <row r="253" ht="19.5" customHeight="1">
      <c r="B253" s="193"/>
      <c r="C253" s="192"/>
      <c r="D253" s="194"/>
      <c r="E253" s="195"/>
      <c r="F253" s="196"/>
    </row>
    <row r="254" ht="19.5" customHeight="1">
      <c r="B254" s="193"/>
      <c r="C254" s="192"/>
      <c r="D254" s="194"/>
      <c r="E254" s="195"/>
      <c r="F254" s="196"/>
    </row>
    <row r="255" ht="19.5" customHeight="1">
      <c r="B255" s="193"/>
      <c r="C255" s="192"/>
      <c r="D255" s="194"/>
      <c r="E255" s="195"/>
      <c r="F255" s="196"/>
    </row>
    <row r="256" ht="19.5" customHeight="1">
      <c r="B256" s="193"/>
      <c r="C256" s="192"/>
      <c r="D256" s="194"/>
      <c r="E256" s="195"/>
      <c r="F256" s="196"/>
    </row>
    <row r="257" ht="19.5" customHeight="1">
      <c r="B257" s="193"/>
      <c r="C257" s="192"/>
      <c r="D257" s="194"/>
      <c r="E257" s="195"/>
      <c r="F257" s="196"/>
    </row>
    <row r="258" ht="19.5" customHeight="1">
      <c r="B258" s="193"/>
      <c r="C258" s="192"/>
      <c r="D258" s="194"/>
      <c r="E258" s="195"/>
      <c r="F258" s="196"/>
    </row>
    <row r="259" ht="19.5" customHeight="1">
      <c r="B259" s="193"/>
      <c r="C259" s="192"/>
      <c r="D259" s="194"/>
      <c r="E259" s="195"/>
      <c r="F259" s="196"/>
    </row>
    <row r="260" ht="19.5" customHeight="1">
      <c r="B260" s="193"/>
      <c r="C260" s="192"/>
      <c r="D260" s="194"/>
      <c r="E260" s="195"/>
      <c r="F260" s="196"/>
    </row>
    <row r="261" ht="19.5" customHeight="1">
      <c r="B261" s="193"/>
      <c r="C261" s="192"/>
      <c r="D261" s="194"/>
      <c r="E261" s="195"/>
      <c r="F261" s="196"/>
    </row>
    <row r="262" ht="19.5" customHeight="1">
      <c r="B262" s="193"/>
      <c r="C262" s="192"/>
      <c r="D262" s="194"/>
      <c r="E262" s="195"/>
      <c r="F262" s="196"/>
    </row>
    <row r="263" ht="19.5" customHeight="1">
      <c r="B263" s="193"/>
      <c r="C263" s="192"/>
      <c r="D263" s="194"/>
      <c r="E263" s="195"/>
      <c r="F263" s="196"/>
    </row>
    <row r="264" ht="19.5" customHeight="1">
      <c r="B264" s="193"/>
      <c r="C264" s="192"/>
      <c r="D264" s="194"/>
      <c r="E264" s="195"/>
      <c r="F264" s="196"/>
    </row>
    <row r="265" ht="19.5" customHeight="1">
      <c r="B265" s="193"/>
      <c r="C265" s="192"/>
      <c r="D265" s="194"/>
      <c r="E265" s="195"/>
      <c r="F265" s="196"/>
    </row>
    <row r="266" ht="19.5" customHeight="1">
      <c r="B266" s="193"/>
      <c r="C266" s="192"/>
      <c r="D266" s="194"/>
      <c r="E266" s="195"/>
      <c r="F266" s="196"/>
    </row>
    <row r="267" ht="19.5" customHeight="1">
      <c r="B267" s="193"/>
      <c r="C267" s="192"/>
      <c r="D267" s="194"/>
      <c r="E267" s="195"/>
      <c r="F267" s="196"/>
    </row>
    <row r="268" ht="19.5" customHeight="1">
      <c r="B268" s="193"/>
      <c r="C268" s="192"/>
      <c r="D268" s="194"/>
      <c r="E268" s="195"/>
      <c r="F268" s="196"/>
    </row>
    <row r="269" ht="19.5" customHeight="1">
      <c r="B269" s="193"/>
      <c r="C269" s="192"/>
      <c r="D269" s="194"/>
      <c r="E269" s="195"/>
      <c r="F269" s="196"/>
    </row>
    <row r="270" ht="19.5" customHeight="1">
      <c r="B270" s="193"/>
      <c r="C270" s="192"/>
      <c r="D270" s="194"/>
      <c r="E270" s="195"/>
      <c r="F270" s="196"/>
    </row>
    <row r="271" ht="19.5" customHeight="1">
      <c r="B271" s="193"/>
      <c r="C271" s="192"/>
      <c r="D271" s="194"/>
      <c r="E271" s="195"/>
      <c r="F271" s="196"/>
    </row>
    <row r="272" ht="19.5" customHeight="1">
      <c r="B272" s="193"/>
      <c r="C272" s="192"/>
      <c r="D272" s="194"/>
      <c r="E272" s="195"/>
      <c r="F272" s="196"/>
    </row>
    <row r="273" ht="19.5" customHeight="1">
      <c r="B273" s="193"/>
      <c r="C273" s="192"/>
      <c r="D273" s="194"/>
      <c r="E273" s="195"/>
      <c r="F273" s="196"/>
    </row>
    <row r="274" ht="19.5" customHeight="1">
      <c r="B274" s="193"/>
      <c r="C274" s="192"/>
      <c r="D274" s="194"/>
      <c r="E274" s="195"/>
      <c r="F274" s="196"/>
    </row>
    <row r="275" ht="19.5" customHeight="1">
      <c r="B275" s="193"/>
      <c r="C275" s="192"/>
      <c r="D275" s="194"/>
      <c r="E275" s="195"/>
      <c r="F275" s="196"/>
    </row>
    <row r="276" ht="19.5" customHeight="1">
      <c r="B276" s="193"/>
      <c r="C276" s="192"/>
      <c r="D276" s="194"/>
      <c r="E276" s="195"/>
      <c r="F276" s="196"/>
    </row>
    <row r="277" ht="19.5" customHeight="1">
      <c r="B277" s="193"/>
      <c r="C277" s="192"/>
      <c r="D277" s="194"/>
      <c r="E277" s="195"/>
      <c r="F277" s="196"/>
    </row>
    <row r="278" ht="19.5" customHeight="1">
      <c r="B278" s="193"/>
      <c r="C278" s="192"/>
      <c r="D278" s="194"/>
      <c r="E278" s="195"/>
      <c r="F278" s="196"/>
    </row>
    <row r="279" ht="19.5" customHeight="1">
      <c r="B279" s="193"/>
      <c r="C279" s="192"/>
      <c r="D279" s="194"/>
      <c r="E279" s="195"/>
      <c r="F279" s="196"/>
    </row>
    <row r="280" ht="19.5" customHeight="1">
      <c r="B280" s="193"/>
      <c r="C280" s="192"/>
      <c r="D280" s="194"/>
      <c r="E280" s="195"/>
      <c r="F280" s="196"/>
    </row>
    <row r="281" ht="19.5" customHeight="1">
      <c r="B281" s="193"/>
      <c r="C281" s="192"/>
      <c r="D281" s="194"/>
      <c r="E281" s="195"/>
      <c r="F281" s="196"/>
    </row>
    <row r="282" ht="19.5" customHeight="1">
      <c r="B282" s="193"/>
      <c r="C282" s="192"/>
      <c r="D282" s="194"/>
      <c r="E282" s="195"/>
      <c r="F282" s="196"/>
    </row>
    <row r="283" ht="19.5" customHeight="1">
      <c r="B283" s="193"/>
      <c r="C283" s="192"/>
      <c r="D283" s="194"/>
      <c r="E283" s="195"/>
      <c r="F283" s="196"/>
    </row>
    <row r="284" ht="19.5" customHeight="1">
      <c r="B284" s="193"/>
      <c r="C284" s="192"/>
      <c r="D284" s="194"/>
      <c r="E284" s="195"/>
      <c r="F284" s="196"/>
    </row>
    <row r="285" ht="19.5" customHeight="1">
      <c r="B285" s="193"/>
      <c r="C285" s="192"/>
      <c r="D285" s="194"/>
      <c r="E285" s="195"/>
      <c r="F285" s="196"/>
    </row>
    <row r="286" ht="19.5" customHeight="1">
      <c r="B286" s="193"/>
      <c r="C286" s="192"/>
      <c r="D286" s="194"/>
      <c r="E286" s="195"/>
      <c r="F286" s="196"/>
    </row>
    <row r="287" ht="19.5" customHeight="1">
      <c r="B287" s="193"/>
      <c r="C287" s="192"/>
      <c r="D287" s="194"/>
      <c r="E287" s="195"/>
      <c r="F287" s="196"/>
    </row>
    <row r="288" ht="19.5" customHeight="1">
      <c r="B288" s="193"/>
      <c r="C288" s="192"/>
      <c r="D288" s="194"/>
      <c r="E288" s="195"/>
      <c r="F288" s="196"/>
    </row>
    <row r="289" ht="19.5" customHeight="1">
      <c r="B289" s="193"/>
      <c r="C289" s="192"/>
      <c r="D289" s="194"/>
      <c r="E289" s="195"/>
      <c r="F289" s="196"/>
    </row>
    <row r="290" ht="19.5" customHeight="1">
      <c r="B290" s="193"/>
      <c r="C290" s="192"/>
      <c r="D290" s="194"/>
      <c r="E290" s="195"/>
      <c r="F290" s="196"/>
    </row>
    <row r="291" ht="19.5" customHeight="1">
      <c r="B291" s="193"/>
      <c r="C291" s="192"/>
      <c r="D291" s="194"/>
      <c r="E291" s="195"/>
      <c r="F291" s="196"/>
    </row>
    <row r="292" ht="19.5" customHeight="1">
      <c r="B292" s="193"/>
      <c r="C292" s="192"/>
      <c r="D292" s="194"/>
      <c r="E292" s="195"/>
      <c r="F292" s="196"/>
    </row>
    <row r="293" ht="19.5" customHeight="1">
      <c r="B293" s="193"/>
      <c r="C293" s="192"/>
      <c r="D293" s="194"/>
      <c r="E293" s="195"/>
      <c r="F293" s="196"/>
    </row>
    <row r="294" ht="19.5" customHeight="1">
      <c r="B294" s="193"/>
      <c r="C294" s="192"/>
      <c r="D294" s="194"/>
      <c r="E294" s="195"/>
      <c r="F294" s="196"/>
    </row>
    <row r="295" ht="19.5" customHeight="1">
      <c r="B295" s="193"/>
      <c r="C295" s="192"/>
      <c r="D295" s="194"/>
      <c r="E295" s="195"/>
      <c r="F295" s="196"/>
    </row>
    <row r="296" ht="19.5" customHeight="1">
      <c r="B296" s="193"/>
      <c r="C296" s="192"/>
      <c r="D296" s="194"/>
      <c r="E296" s="195"/>
      <c r="F296" s="196"/>
    </row>
    <row r="297" ht="19.5" customHeight="1">
      <c r="B297" s="193"/>
      <c r="C297" s="192"/>
      <c r="D297" s="194"/>
      <c r="E297" s="195"/>
      <c r="F297" s="196"/>
    </row>
    <row r="298" ht="19.5" customHeight="1">
      <c r="B298" s="193"/>
      <c r="C298" s="192"/>
      <c r="D298" s="194"/>
      <c r="E298" s="195"/>
      <c r="F298" s="196"/>
    </row>
    <row r="299" ht="19.5" customHeight="1">
      <c r="B299" s="193"/>
      <c r="C299" s="192"/>
      <c r="D299" s="194"/>
      <c r="E299" s="195"/>
      <c r="F299" s="196"/>
    </row>
    <row r="300" ht="19.5" customHeight="1">
      <c r="B300" s="193"/>
      <c r="C300" s="192"/>
      <c r="D300" s="194"/>
      <c r="E300" s="195"/>
      <c r="F300" s="196"/>
    </row>
    <row r="301" ht="19.5" customHeight="1">
      <c r="B301" s="193"/>
      <c r="C301" s="192"/>
      <c r="D301" s="194"/>
      <c r="E301" s="195"/>
      <c r="F301" s="196"/>
    </row>
    <row r="302" ht="19.5" customHeight="1">
      <c r="B302" s="193"/>
      <c r="C302" s="192"/>
      <c r="D302" s="194"/>
      <c r="E302" s="195"/>
      <c r="F302" s="196"/>
    </row>
    <row r="303" ht="19.5" customHeight="1">
      <c r="B303" s="193"/>
      <c r="C303" s="192"/>
      <c r="D303" s="194"/>
      <c r="E303" s="195"/>
      <c r="F303" s="196"/>
    </row>
    <row r="304" ht="19.5" customHeight="1">
      <c r="B304" s="193"/>
      <c r="C304" s="192"/>
      <c r="D304" s="194"/>
      <c r="E304" s="195"/>
      <c r="F304" s="196"/>
    </row>
    <row r="305" ht="19.5" customHeight="1">
      <c r="B305" s="193"/>
      <c r="C305" s="192"/>
      <c r="D305" s="194"/>
      <c r="E305" s="195"/>
      <c r="F305" s="196"/>
    </row>
    <row r="306" ht="19.5" customHeight="1">
      <c r="B306" s="193"/>
      <c r="C306" s="192"/>
      <c r="D306" s="194"/>
      <c r="E306" s="195"/>
      <c r="F306" s="196"/>
    </row>
    <row r="307" ht="19.5" customHeight="1">
      <c r="B307" s="193"/>
      <c r="C307" s="192"/>
      <c r="D307" s="194"/>
      <c r="E307" s="195"/>
      <c r="F307" s="196"/>
    </row>
    <row r="308" ht="19.5" customHeight="1">
      <c r="B308" s="193"/>
      <c r="C308" s="192"/>
      <c r="D308" s="194"/>
      <c r="E308" s="195"/>
      <c r="F308" s="196"/>
    </row>
    <row r="309" ht="19.5" customHeight="1">
      <c r="B309" s="193"/>
      <c r="C309" s="192"/>
      <c r="D309" s="194"/>
      <c r="E309" s="195"/>
      <c r="F309" s="196"/>
    </row>
    <row r="310" ht="19.5" customHeight="1">
      <c r="B310" s="193"/>
      <c r="C310" s="192"/>
      <c r="D310" s="194"/>
      <c r="E310" s="195"/>
      <c r="F310" s="196"/>
    </row>
    <row r="311" ht="19.5" customHeight="1">
      <c r="B311" s="193"/>
      <c r="C311" s="192"/>
      <c r="D311" s="194"/>
      <c r="E311" s="195"/>
      <c r="F311" s="196"/>
    </row>
    <row r="312" ht="19.5" customHeight="1">
      <c r="B312" s="193"/>
      <c r="C312" s="192"/>
      <c r="D312" s="194"/>
      <c r="E312" s="195"/>
      <c r="F312" s="196"/>
    </row>
    <row r="313" ht="19.5" customHeight="1">
      <c r="B313" s="193"/>
      <c r="C313" s="192"/>
      <c r="D313" s="194"/>
      <c r="E313" s="195"/>
      <c r="F313" s="196"/>
    </row>
    <row r="314" ht="19.5" customHeight="1">
      <c r="B314" s="193"/>
      <c r="C314" s="192"/>
      <c r="D314" s="194"/>
      <c r="E314" s="195"/>
      <c r="F314" s="196"/>
    </row>
    <row r="315" ht="19.5" customHeight="1">
      <c r="B315" s="193"/>
      <c r="C315" s="192"/>
      <c r="D315" s="194"/>
      <c r="E315" s="195"/>
      <c r="F315" s="196"/>
    </row>
    <row r="316" ht="19.5" customHeight="1">
      <c r="B316" s="193"/>
      <c r="C316" s="192"/>
      <c r="D316" s="194"/>
      <c r="E316" s="195"/>
      <c r="F316" s="196"/>
    </row>
    <row r="317" ht="19.5" customHeight="1">
      <c r="B317" s="193"/>
      <c r="C317" s="192"/>
      <c r="D317" s="194"/>
      <c r="E317" s="195"/>
      <c r="F317" s="196"/>
    </row>
    <row r="318" ht="19.5" customHeight="1">
      <c r="B318" s="193"/>
      <c r="C318" s="192"/>
      <c r="D318" s="194"/>
      <c r="E318" s="195"/>
      <c r="F318" s="196"/>
    </row>
    <row r="319" ht="19.5" customHeight="1">
      <c r="B319" s="193"/>
      <c r="C319" s="192"/>
      <c r="D319" s="194"/>
      <c r="E319" s="195"/>
      <c r="F319" s="196"/>
    </row>
    <row r="320" ht="19.5" customHeight="1">
      <c r="B320" s="193"/>
      <c r="C320" s="192"/>
      <c r="D320" s="194"/>
      <c r="E320" s="195"/>
      <c r="F320" s="196"/>
    </row>
    <row r="321" ht="19.5" customHeight="1">
      <c r="B321" s="193"/>
      <c r="C321" s="192"/>
      <c r="D321" s="194"/>
      <c r="E321" s="195"/>
      <c r="F321" s="196"/>
    </row>
    <row r="322" ht="19.5" customHeight="1">
      <c r="B322" s="193"/>
      <c r="C322" s="192"/>
      <c r="D322" s="194"/>
      <c r="E322" s="195"/>
      <c r="F322" s="196"/>
    </row>
    <row r="323" ht="19.5" customHeight="1">
      <c r="B323" s="193"/>
      <c r="C323" s="192"/>
      <c r="D323" s="194"/>
      <c r="E323" s="195"/>
      <c r="F323" s="196"/>
    </row>
    <row r="324" ht="19.5" customHeight="1">
      <c r="B324" s="193"/>
      <c r="C324" s="192"/>
      <c r="D324" s="194"/>
      <c r="E324" s="195"/>
      <c r="F324" s="196"/>
    </row>
    <row r="325" ht="19.5" customHeight="1">
      <c r="B325" s="193"/>
      <c r="C325" s="192"/>
      <c r="D325" s="194"/>
      <c r="E325" s="195"/>
      <c r="F325" s="196"/>
    </row>
    <row r="326" ht="19.5" customHeight="1">
      <c r="B326" s="193"/>
      <c r="C326" s="192"/>
      <c r="D326" s="194"/>
      <c r="E326" s="195"/>
      <c r="F326" s="196"/>
    </row>
    <row r="327" ht="19.5" customHeight="1">
      <c r="B327" s="193"/>
      <c r="C327" s="192"/>
      <c r="D327" s="194"/>
      <c r="E327" s="195"/>
      <c r="F327" s="196"/>
    </row>
    <row r="328" ht="19.5" customHeight="1">
      <c r="B328" s="193"/>
      <c r="C328" s="192"/>
      <c r="D328" s="194"/>
      <c r="E328" s="195"/>
      <c r="F328" s="196"/>
    </row>
    <row r="329" ht="19.5" customHeight="1">
      <c r="B329" s="193"/>
      <c r="C329" s="192"/>
      <c r="D329" s="194"/>
      <c r="E329" s="195"/>
      <c r="F329" s="196"/>
    </row>
    <row r="330" ht="19.5" customHeight="1">
      <c r="B330" s="193"/>
      <c r="C330" s="192"/>
      <c r="D330" s="194"/>
      <c r="E330" s="195"/>
      <c r="F330" s="196"/>
    </row>
    <row r="331" ht="19.5" customHeight="1">
      <c r="B331" s="193"/>
      <c r="C331" s="192"/>
      <c r="D331" s="194"/>
      <c r="E331" s="195"/>
      <c r="F331" s="196"/>
    </row>
    <row r="332" ht="19.5" customHeight="1">
      <c r="B332" s="193"/>
      <c r="C332" s="192"/>
      <c r="D332" s="194"/>
      <c r="E332" s="195"/>
      <c r="F332" s="196"/>
    </row>
    <row r="333" ht="19.5" customHeight="1">
      <c r="B333" s="193"/>
      <c r="C333" s="192"/>
      <c r="D333" s="194"/>
      <c r="E333" s="195"/>
      <c r="F333" s="196"/>
    </row>
    <row r="334" ht="19.5" customHeight="1">
      <c r="B334" s="193"/>
      <c r="C334" s="192"/>
      <c r="D334" s="194"/>
      <c r="E334" s="195"/>
      <c r="F334" s="196"/>
    </row>
    <row r="335" ht="19.5" customHeight="1">
      <c r="B335" s="193"/>
      <c r="C335" s="192"/>
      <c r="D335" s="194"/>
      <c r="E335" s="195"/>
      <c r="F335" s="196"/>
    </row>
    <row r="336" ht="19.5" customHeight="1">
      <c r="B336" s="193"/>
      <c r="C336" s="192"/>
      <c r="D336" s="194"/>
      <c r="E336" s="195"/>
      <c r="F336" s="196"/>
    </row>
    <row r="337" ht="19.5" customHeight="1">
      <c r="B337" s="193"/>
      <c r="C337" s="192"/>
      <c r="D337" s="194"/>
      <c r="E337" s="195"/>
      <c r="F337" s="196"/>
    </row>
    <row r="338" ht="19.5" customHeight="1">
      <c r="B338" s="193"/>
      <c r="C338" s="192"/>
      <c r="D338" s="194"/>
      <c r="E338" s="195"/>
      <c r="F338" s="196"/>
    </row>
    <row r="339" ht="19.5" customHeight="1">
      <c r="B339" s="193"/>
      <c r="C339" s="192"/>
      <c r="D339" s="194"/>
      <c r="E339" s="195"/>
      <c r="F339" s="196"/>
    </row>
    <row r="340" ht="19.5" customHeight="1">
      <c r="B340" s="193"/>
      <c r="C340" s="192"/>
      <c r="D340" s="194"/>
      <c r="E340" s="195"/>
      <c r="F340" s="196"/>
    </row>
    <row r="341" ht="19.5" customHeight="1">
      <c r="B341" s="193"/>
      <c r="C341" s="192"/>
      <c r="D341" s="194"/>
      <c r="E341" s="195"/>
      <c r="F341" s="196"/>
    </row>
    <row r="342" ht="19.5" customHeight="1">
      <c r="B342" s="193"/>
      <c r="C342" s="192"/>
      <c r="D342" s="194"/>
      <c r="E342" s="195"/>
      <c r="F342" s="196"/>
    </row>
    <row r="343" ht="19.5" customHeight="1">
      <c r="B343" s="193"/>
      <c r="C343" s="192"/>
      <c r="D343" s="194"/>
      <c r="E343" s="195"/>
      <c r="F343" s="196"/>
    </row>
    <row r="344" ht="19.5" customHeight="1">
      <c r="B344" s="193"/>
      <c r="C344" s="192"/>
      <c r="D344" s="194"/>
      <c r="E344" s="195"/>
      <c r="F344" s="196"/>
    </row>
    <row r="345" ht="19.5" customHeight="1">
      <c r="B345" s="193"/>
      <c r="C345" s="192"/>
      <c r="D345" s="194"/>
      <c r="E345" s="195"/>
      <c r="F345" s="196"/>
    </row>
    <row r="346" ht="19.5" customHeight="1">
      <c r="B346" s="193"/>
      <c r="C346" s="192"/>
      <c r="D346" s="194"/>
      <c r="E346" s="195"/>
      <c r="F346" s="196"/>
    </row>
    <row r="347" ht="19.5" customHeight="1">
      <c r="B347" s="193"/>
      <c r="C347" s="192"/>
      <c r="D347" s="194"/>
      <c r="E347" s="195"/>
      <c r="F347" s="196"/>
    </row>
    <row r="348" ht="19.5" customHeight="1">
      <c r="B348" s="193"/>
      <c r="C348" s="192"/>
      <c r="D348" s="194"/>
      <c r="E348" s="195"/>
      <c r="F348" s="196"/>
    </row>
    <row r="349" ht="19.5" customHeight="1">
      <c r="B349" s="193"/>
      <c r="C349" s="192"/>
      <c r="D349" s="194"/>
      <c r="E349" s="195"/>
      <c r="F349" s="196"/>
    </row>
    <row r="350" ht="19.5" customHeight="1">
      <c r="B350" s="193"/>
      <c r="C350" s="192"/>
      <c r="D350" s="194"/>
      <c r="E350" s="195"/>
      <c r="F350" s="196"/>
    </row>
    <row r="351" ht="19.5" customHeight="1">
      <c r="B351" s="193"/>
      <c r="C351" s="192"/>
      <c r="D351" s="194"/>
      <c r="E351" s="195"/>
      <c r="F351" s="196"/>
    </row>
    <row r="352" ht="19.5" customHeight="1">
      <c r="B352" s="193"/>
      <c r="C352" s="192"/>
      <c r="D352" s="194"/>
      <c r="E352" s="195"/>
      <c r="F352" s="196"/>
    </row>
    <row r="353" ht="19.5" customHeight="1">
      <c r="B353" s="193"/>
      <c r="C353" s="192"/>
      <c r="D353" s="194"/>
      <c r="E353" s="195"/>
      <c r="F353" s="196"/>
    </row>
    <row r="354" ht="19.5" customHeight="1">
      <c r="B354" s="193"/>
      <c r="C354" s="192"/>
      <c r="D354" s="194"/>
      <c r="E354" s="195"/>
      <c r="F354" s="196"/>
    </row>
    <row r="355" ht="19.5" customHeight="1">
      <c r="B355" s="193"/>
      <c r="C355" s="192"/>
      <c r="D355" s="194"/>
      <c r="E355" s="195"/>
      <c r="F355" s="196"/>
    </row>
    <row r="356" ht="19.5" customHeight="1">
      <c r="B356" s="193"/>
      <c r="C356" s="192"/>
      <c r="D356" s="194"/>
      <c r="E356" s="195"/>
      <c r="F356" s="196"/>
    </row>
    <row r="357" ht="19.5" customHeight="1">
      <c r="B357" s="193"/>
      <c r="C357" s="192"/>
      <c r="D357" s="194"/>
      <c r="E357" s="195"/>
      <c r="F357" s="196"/>
    </row>
    <row r="358" ht="19.5" customHeight="1">
      <c r="B358" s="193"/>
      <c r="C358" s="192"/>
      <c r="D358" s="194"/>
      <c r="E358" s="195"/>
      <c r="F358" s="196"/>
    </row>
    <row r="359" ht="19.5" customHeight="1">
      <c r="B359" s="193"/>
      <c r="C359" s="192"/>
      <c r="D359" s="194"/>
      <c r="E359" s="195"/>
      <c r="F359" s="196"/>
    </row>
    <row r="360" ht="19.5" customHeight="1">
      <c r="B360" s="193"/>
      <c r="C360" s="192"/>
      <c r="D360" s="194"/>
      <c r="E360" s="195"/>
      <c r="F360" s="196"/>
    </row>
    <row r="361" ht="19.5" customHeight="1">
      <c r="B361" s="193"/>
      <c r="C361" s="192"/>
      <c r="D361" s="194"/>
      <c r="E361" s="195"/>
      <c r="F361" s="196"/>
    </row>
    <row r="362" ht="19.5" customHeight="1">
      <c r="B362" s="193"/>
      <c r="C362" s="192"/>
      <c r="D362" s="194"/>
      <c r="E362" s="195"/>
      <c r="F362" s="196"/>
    </row>
    <row r="363" ht="19.5" customHeight="1">
      <c r="B363" s="193"/>
      <c r="C363" s="192"/>
      <c r="D363" s="194"/>
      <c r="E363" s="195"/>
      <c r="F363" s="196"/>
    </row>
    <row r="364" ht="19.5" customHeight="1">
      <c r="B364" s="193"/>
      <c r="C364" s="192"/>
      <c r="D364" s="194"/>
      <c r="E364" s="195"/>
      <c r="F364" s="196"/>
    </row>
    <row r="365" ht="19.5" customHeight="1">
      <c r="B365" s="193"/>
      <c r="C365" s="192"/>
      <c r="D365" s="194"/>
      <c r="E365" s="195"/>
      <c r="F365" s="196"/>
    </row>
    <row r="366" ht="19.5" customHeight="1">
      <c r="B366" s="193"/>
      <c r="C366" s="192"/>
      <c r="D366" s="194"/>
      <c r="E366" s="195"/>
      <c r="F366" s="196"/>
    </row>
    <row r="367" ht="19.5" customHeight="1">
      <c r="B367" s="193"/>
      <c r="C367" s="192"/>
      <c r="D367" s="194"/>
      <c r="E367" s="195"/>
      <c r="F367" s="196"/>
    </row>
    <row r="368" ht="19.5" customHeight="1">
      <c r="B368" s="193"/>
      <c r="C368" s="192"/>
      <c r="D368" s="194"/>
      <c r="E368" s="195"/>
      <c r="F368" s="196"/>
    </row>
    <row r="369" ht="19.5" customHeight="1">
      <c r="B369" s="193"/>
      <c r="C369" s="192"/>
      <c r="D369" s="194"/>
      <c r="E369" s="195"/>
      <c r="F369" s="196"/>
    </row>
    <row r="370" ht="19.5" customHeight="1">
      <c r="B370" s="193"/>
      <c r="C370" s="192"/>
      <c r="D370" s="194"/>
      <c r="E370" s="195"/>
      <c r="F370" s="196"/>
    </row>
    <row r="371" ht="19.5" customHeight="1">
      <c r="B371" s="193"/>
      <c r="C371" s="192"/>
      <c r="D371" s="194"/>
      <c r="E371" s="195"/>
      <c r="F371" s="196"/>
    </row>
    <row r="372" ht="19.5" customHeight="1">
      <c r="B372" s="193"/>
      <c r="C372" s="192"/>
      <c r="D372" s="194"/>
      <c r="E372" s="195"/>
      <c r="F372" s="196"/>
    </row>
    <row r="373" ht="19.5" customHeight="1">
      <c r="B373" s="193"/>
      <c r="C373" s="192"/>
      <c r="D373" s="194"/>
      <c r="E373" s="195"/>
      <c r="F373" s="196"/>
    </row>
    <row r="374" ht="19.5" customHeight="1">
      <c r="B374" s="193"/>
      <c r="C374" s="192"/>
      <c r="D374" s="194"/>
      <c r="E374" s="195"/>
      <c r="F374" s="196"/>
    </row>
    <row r="375" ht="19.5" customHeight="1">
      <c r="B375" s="193"/>
      <c r="C375" s="192"/>
      <c r="D375" s="194"/>
      <c r="E375" s="195"/>
      <c r="F375" s="196"/>
    </row>
    <row r="376" ht="19.5" customHeight="1">
      <c r="B376" s="193"/>
      <c r="C376" s="192"/>
      <c r="D376" s="194"/>
      <c r="E376" s="195"/>
      <c r="F376" s="196"/>
    </row>
    <row r="377" ht="19.5" customHeight="1">
      <c r="B377" s="193"/>
      <c r="C377" s="192"/>
      <c r="D377" s="194"/>
      <c r="E377" s="195"/>
      <c r="F377" s="196"/>
    </row>
    <row r="378" ht="19.5" customHeight="1">
      <c r="B378" s="193"/>
      <c r="C378" s="192"/>
      <c r="D378" s="194"/>
      <c r="E378" s="195"/>
      <c r="F378" s="196"/>
    </row>
    <row r="379" ht="19.5" customHeight="1">
      <c r="B379" s="193"/>
      <c r="C379" s="192"/>
      <c r="D379" s="194"/>
      <c r="E379" s="195"/>
      <c r="F379" s="196"/>
    </row>
    <row r="380" ht="19.5" customHeight="1">
      <c r="B380" s="193"/>
      <c r="C380" s="192"/>
      <c r="D380" s="194"/>
      <c r="E380" s="195"/>
      <c r="F380" s="196"/>
    </row>
    <row r="381" ht="19.5" customHeight="1">
      <c r="B381" s="193"/>
      <c r="C381" s="192"/>
      <c r="D381" s="194"/>
      <c r="E381" s="195"/>
      <c r="F381" s="196"/>
    </row>
    <row r="382" ht="19.5" customHeight="1">
      <c r="B382" s="193"/>
      <c r="C382" s="192"/>
      <c r="D382" s="194"/>
      <c r="E382" s="195"/>
      <c r="F382" s="196"/>
    </row>
    <row r="383" ht="19.5" customHeight="1">
      <c r="B383" s="193"/>
      <c r="C383" s="192"/>
      <c r="D383" s="194"/>
      <c r="E383" s="195"/>
      <c r="F383" s="196"/>
    </row>
    <row r="384" ht="19.5" customHeight="1">
      <c r="B384" s="193"/>
      <c r="C384" s="192"/>
      <c r="D384" s="194"/>
      <c r="E384" s="195"/>
      <c r="F384" s="196"/>
    </row>
    <row r="385" ht="19.5" customHeight="1">
      <c r="B385" s="193"/>
      <c r="C385" s="192"/>
      <c r="D385" s="194"/>
      <c r="E385" s="195"/>
      <c r="F385" s="196"/>
    </row>
    <row r="386" ht="19.5" customHeight="1">
      <c r="B386" s="193"/>
      <c r="C386" s="192"/>
      <c r="D386" s="194"/>
      <c r="E386" s="195"/>
      <c r="F386" s="196"/>
    </row>
    <row r="387" ht="19.5" customHeight="1">
      <c r="B387" s="193"/>
      <c r="C387" s="192"/>
      <c r="D387" s="194"/>
      <c r="E387" s="195"/>
      <c r="F387" s="196"/>
    </row>
    <row r="388" ht="19.5" customHeight="1">
      <c r="B388" s="193"/>
      <c r="C388" s="192"/>
      <c r="D388" s="194"/>
      <c r="E388" s="195"/>
      <c r="F388" s="196"/>
    </row>
    <row r="389" ht="19.5" customHeight="1">
      <c r="B389" s="193"/>
      <c r="C389" s="192"/>
      <c r="D389" s="194"/>
      <c r="E389" s="195"/>
      <c r="F389" s="196"/>
    </row>
    <row r="390" ht="19.5" customHeight="1">
      <c r="B390" s="193"/>
      <c r="C390" s="192"/>
      <c r="D390" s="194"/>
      <c r="E390" s="195"/>
      <c r="F390" s="196"/>
    </row>
    <row r="391" ht="19.5" customHeight="1">
      <c r="B391" s="193"/>
      <c r="C391" s="192"/>
      <c r="D391" s="194"/>
      <c r="E391" s="195"/>
      <c r="F391" s="196"/>
    </row>
    <row r="392" ht="19.5" customHeight="1">
      <c r="B392" s="193"/>
      <c r="C392" s="192"/>
      <c r="D392" s="194"/>
      <c r="E392" s="195"/>
      <c r="F392" s="196"/>
    </row>
    <row r="393" ht="19.5" customHeight="1">
      <c r="B393" s="193"/>
      <c r="C393" s="192"/>
      <c r="D393" s="194"/>
      <c r="E393" s="195"/>
      <c r="F393" s="196"/>
    </row>
    <row r="394" ht="19.5" customHeight="1">
      <c r="B394" s="193"/>
      <c r="C394" s="192"/>
      <c r="D394" s="194"/>
      <c r="E394" s="195"/>
      <c r="F394" s="196"/>
    </row>
    <row r="395" ht="19.5" customHeight="1">
      <c r="B395" s="193"/>
      <c r="C395" s="192"/>
      <c r="D395" s="194"/>
      <c r="E395" s="195"/>
      <c r="F395" s="196"/>
    </row>
    <row r="396" ht="19.5" customHeight="1">
      <c r="B396" s="193"/>
      <c r="C396" s="192"/>
      <c r="D396" s="194"/>
      <c r="E396" s="195"/>
      <c r="F396" s="196"/>
    </row>
    <row r="397" ht="19.5" customHeight="1">
      <c r="B397" s="193"/>
      <c r="C397" s="192"/>
      <c r="D397" s="194"/>
      <c r="E397" s="195"/>
      <c r="F397" s="196"/>
    </row>
    <row r="398" ht="19.5" customHeight="1">
      <c r="B398" s="193"/>
      <c r="C398" s="192"/>
      <c r="D398" s="194"/>
      <c r="E398" s="195"/>
      <c r="F398" s="196"/>
    </row>
    <row r="399" ht="19.5" customHeight="1">
      <c r="B399" s="193"/>
      <c r="C399" s="192"/>
      <c r="D399" s="194"/>
      <c r="E399" s="195"/>
      <c r="F399" s="196"/>
    </row>
    <row r="400" ht="19.5" customHeight="1">
      <c r="B400" s="193"/>
      <c r="C400" s="192"/>
      <c r="D400" s="194"/>
      <c r="E400" s="195"/>
      <c r="F400" s="196"/>
    </row>
    <row r="401" ht="19.5" customHeight="1">
      <c r="B401" s="193"/>
      <c r="C401" s="192"/>
      <c r="D401" s="194"/>
      <c r="E401" s="195"/>
      <c r="F401" s="196"/>
    </row>
    <row r="402" ht="19.5" customHeight="1">
      <c r="B402" s="193"/>
      <c r="C402" s="192"/>
      <c r="D402" s="194"/>
      <c r="E402" s="195"/>
      <c r="F402" s="196"/>
    </row>
    <row r="403" ht="19.5" customHeight="1">
      <c r="B403" s="193"/>
      <c r="C403" s="192"/>
      <c r="D403" s="194"/>
      <c r="E403" s="195"/>
      <c r="F403" s="196"/>
    </row>
    <row r="404" ht="19.5" customHeight="1">
      <c r="B404" s="193"/>
      <c r="C404" s="192"/>
      <c r="D404" s="194"/>
      <c r="E404" s="195"/>
      <c r="F404" s="196"/>
    </row>
    <row r="405" ht="19.5" customHeight="1">
      <c r="B405" s="193"/>
      <c r="C405" s="192"/>
      <c r="D405" s="194"/>
      <c r="E405" s="195"/>
      <c r="F405" s="196"/>
    </row>
    <row r="406" ht="19.5" customHeight="1">
      <c r="B406" s="193"/>
      <c r="C406" s="192"/>
      <c r="D406" s="194"/>
      <c r="E406" s="195"/>
      <c r="F406" s="196"/>
    </row>
    <row r="407" ht="19.5" customHeight="1">
      <c r="B407" s="193"/>
      <c r="C407" s="192"/>
      <c r="D407" s="194"/>
      <c r="E407" s="195"/>
      <c r="F407" s="196"/>
    </row>
    <row r="408" ht="19.5" customHeight="1">
      <c r="B408" s="193"/>
      <c r="C408" s="192"/>
      <c r="D408" s="194"/>
      <c r="E408" s="195"/>
      <c r="F408" s="196"/>
    </row>
    <row r="409" ht="19.5" customHeight="1">
      <c r="B409" s="193"/>
      <c r="C409" s="192"/>
      <c r="D409" s="194"/>
      <c r="E409" s="195"/>
      <c r="F409" s="196"/>
    </row>
    <row r="410" ht="19.5" customHeight="1">
      <c r="B410" s="193"/>
      <c r="C410" s="192"/>
      <c r="D410" s="194"/>
      <c r="E410" s="195"/>
      <c r="F410" s="196"/>
    </row>
    <row r="411" ht="19.5" customHeight="1">
      <c r="B411" s="193"/>
      <c r="C411" s="192"/>
      <c r="D411" s="194"/>
      <c r="E411" s="195"/>
      <c r="F411" s="196"/>
    </row>
    <row r="412" ht="19.5" customHeight="1">
      <c r="B412" s="193"/>
      <c r="C412" s="192"/>
      <c r="D412" s="194"/>
      <c r="E412" s="195"/>
      <c r="F412" s="196"/>
    </row>
    <row r="413" ht="19.5" customHeight="1">
      <c r="B413" s="193"/>
      <c r="C413" s="192"/>
      <c r="D413" s="194"/>
      <c r="E413" s="195"/>
      <c r="F413" s="196"/>
    </row>
    <row r="414" ht="19.5" customHeight="1">
      <c r="B414" s="193"/>
      <c r="C414" s="192"/>
      <c r="D414" s="194"/>
      <c r="E414" s="195"/>
      <c r="F414" s="196"/>
    </row>
    <row r="415" ht="19.5" customHeight="1">
      <c r="B415" s="193"/>
      <c r="C415" s="192"/>
      <c r="D415" s="194"/>
      <c r="E415" s="195"/>
      <c r="F415" s="196"/>
    </row>
    <row r="416" ht="19.5" customHeight="1">
      <c r="B416" s="193"/>
      <c r="C416" s="192"/>
      <c r="D416" s="194"/>
      <c r="E416" s="195"/>
      <c r="F416" s="196"/>
    </row>
    <row r="417" ht="19.5" customHeight="1">
      <c r="B417" s="193"/>
      <c r="C417" s="192"/>
      <c r="D417" s="194"/>
      <c r="E417" s="195"/>
      <c r="F417" s="196"/>
    </row>
    <row r="418" ht="19.5" customHeight="1">
      <c r="B418" s="193"/>
      <c r="C418" s="192"/>
      <c r="D418" s="194"/>
      <c r="E418" s="195"/>
      <c r="F418" s="196"/>
    </row>
    <row r="419" ht="19.5" customHeight="1">
      <c r="B419" s="193"/>
      <c r="C419" s="192"/>
      <c r="D419" s="194"/>
      <c r="E419" s="195"/>
      <c r="F419" s="196"/>
    </row>
    <row r="420" ht="19.5" customHeight="1">
      <c r="B420" s="193"/>
      <c r="C420" s="192"/>
      <c r="D420" s="194"/>
      <c r="E420" s="195"/>
      <c r="F420" s="196"/>
    </row>
    <row r="421" ht="19.5" customHeight="1">
      <c r="B421" s="193"/>
      <c r="C421" s="192"/>
      <c r="D421" s="194"/>
      <c r="E421" s="195"/>
      <c r="F421" s="196"/>
    </row>
    <row r="422" ht="19.5" customHeight="1">
      <c r="B422" s="193"/>
      <c r="C422" s="192"/>
      <c r="D422" s="194"/>
      <c r="E422" s="195"/>
      <c r="F422" s="196"/>
    </row>
    <row r="423" ht="19.5" customHeight="1">
      <c r="B423" s="193"/>
      <c r="C423" s="192"/>
      <c r="D423" s="194"/>
      <c r="E423" s="195"/>
      <c r="F423" s="196"/>
    </row>
    <row r="424" ht="19.5" customHeight="1">
      <c r="B424" s="193"/>
      <c r="C424" s="192"/>
      <c r="D424" s="194"/>
      <c r="E424" s="195"/>
      <c r="F424" s="196"/>
    </row>
    <row r="425" ht="19.5" customHeight="1">
      <c r="B425" s="193"/>
      <c r="C425" s="192"/>
      <c r="D425" s="194"/>
      <c r="E425" s="195"/>
      <c r="F425" s="196"/>
    </row>
    <row r="426" ht="19.5" customHeight="1">
      <c r="B426" s="193"/>
      <c r="C426" s="192"/>
      <c r="D426" s="194"/>
      <c r="E426" s="195"/>
      <c r="F426" s="196"/>
    </row>
    <row r="427" ht="19.5" customHeight="1">
      <c r="B427" s="193"/>
      <c r="C427" s="192"/>
      <c r="D427" s="194"/>
      <c r="E427" s="195"/>
      <c r="F427" s="196"/>
    </row>
    <row r="428" ht="19.5" customHeight="1">
      <c r="B428" s="193"/>
      <c r="C428" s="192"/>
      <c r="D428" s="194"/>
      <c r="E428" s="195"/>
      <c r="F428" s="196"/>
    </row>
    <row r="429" ht="19.5" customHeight="1">
      <c r="B429" s="193"/>
      <c r="C429" s="192"/>
      <c r="D429" s="194"/>
      <c r="E429" s="195"/>
      <c r="F429" s="196"/>
    </row>
    <row r="430" ht="19.5" customHeight="1">
      <c r="B430" s="193"/>
      <c r="C430" s="192"/>
      <c r="D430" s="194"/>
      <c r="E430" s="195"/>
      <c r="F430" s="196"/>
    </row>
    <row r="431" ht="19.5" customHeight="1">
      <c r="B431" s="193"/>
      <c r="C431" s="192"/>
      <c r="D431" s="194"/>
      <c r="E431" s="195"/>
      <c r="F431" s="196"/>
    </row>
    <row r="432" ht="19.5" customHeight="1">
      <c r="B432" s="193"/>
      <c r="C432" s="192"/>
      <c r="D432" s="194"/>
      <c r="E432" s="195"/>
      <c r="F432" s="196"/>
    </row>
    <row r="433" ht="19.5" customHeight="1">
      <c r="B433" s="193"/>
      <c r="C433" s="192"/>
      <c r="D433" s="194"/>
      <c r="E433" s="195"/>
      <c r="F433" s="196"/>
    </row>
    <row r="434" ht="19.5" customHeight="1">
      <c r="B434" s="193"/>
      <c r="C434" s="192"/>
      <c r="D434" s="194"/>
      <c r="E434" s="195"/>
      <c r="F434" s="196"/>
    </row>
    <row r="435" ht="19.5" customHeight="1">
      <c r="B435" s="193"/>
      <c r="C435" s="192"/>
      <c r="D435" s="194"/>
      <c r="E435" s="195"/>
      <c r="F435" s="196"/>
    </row>
    <row r="436" ht="19.5" customHeight="1">
      <c r="B436" s="193"/>
      <c r="C436" s="192"/>
      <c r="D436" s="194"/>
      <c r="E436" s="195"/>
      <c r="F436" s="196"/>
    </row>
    <row r="437" ht="19.5" customHeight="1">
      <c r="B437" s="193"/>
      <c r="C437" s="192"/>
      <c r="D437" s="194"/>
      <c r="E437" s="195"/>
      <c r="F437" s="196"/>
    </row>
    <row r="438" ht="19.5" customHeight="1">
      <c r="B438" s="193"/>
      <c r="C438" s="192"/>
      <c r="D438" s="194"/>
      <c r="E438" s="195"/>
      <c r="F438" s="196"/>
    </row>
    <row r="439" ht="19.5" customHeight="1">
      <c r="B439" s="193"/>
      <c r="C439" s="192"/>
      <c r="D439" s="194"/>
      <c r="E439" s="195"/>
      <c r="F439" s="196"/>
    </row>
    <row r="440" ht="19.5" customHeight="1">
      <c r="B440" s="193"/>
      <c r="C440" s="192"/>
      <c r="D440" s="194"/>
      <c r="E440" s="195"/>
      <c r="F440" s="196"/>
    </row>
    <row r="441" ht="19.5" customHeight="1">
      <c r="B441" s="193"/>
      <c r="C441" s="192"/>
      <c r="D441" s="194"/>
      <c r="E441" s="195"/>
      <c r="F441" s="196"/>
    </row>
    <row r="442" ht="19.5" customHeight="1">
      <c r="B442" s="193"/>
      <c r="C442" s="192"/>
      <c r="D442" s="194"/>
      <c r="E442" s="195"/>
      <c r="F442" s="196"/>
    </row>
    <row r="443" ht="19.5" customHeight="1">
      <c r="B443" s="193"/>
      <c r="C443" s="192"/>
      <c r="D443" s="194"/>
      <c r="E443" s="195"/>
      <c r="F443" s="196"/>
    </row>
    <row r="444" ht="19.5" customHeight="1">
      <c r="B444" s="193"/>
      <c r="C444" s="192"/>
      <c r="D444" s="194"/>
      <c r="E444" s="195"/>
      <c r="F444" s="196"/>
    </row>
    <row r="445" ht="19.5" customHeight="1">
      <c r="B445" s="193"/>
      <c r="C445" s="192"/>
      <c r="D445" s="194"/>
      <c r="E445" s="195"/>
      <c r="F445" s="196"/>
    </row>
    <row r="446" ht="19.5" customHeight="1">
      <c r="B446" s="193"/>
      <c r="C446" s="192"/>
      <c r="D446" s="194"/>
      <c r="E446" s="195"/>
      <c r="F446" s="196"/>
    </row>
    <row r="447" ht="19.5" customHeight="1">
      <c r="B447" s="193"/>
      <c r="C447" s="192"/>
      <c r="D447" s="194"/>
      <c r="E447" s="195"/>
      <c r="F447" s="196"/>
    </row>
    <row r="448" ht="19.5" customHeight="1">
      <c r="B448" s="193"/>
      <c r="C448" s="192"/>
      <c r="D448" s="194"/>
      <c r="E448" s="195"/>
      <c r="F448" s="196"/>
    </row>
    <row r="449" ht="19.5" customHeight="1">
      <c r="B449" s="193"/>
      <c r="C449" s="192"/>
      <c r="D449" s="194"/>
      <c r="E449" s="195"/>
      <c r="F449" s="196"/>
    </row>
    <row r="450" ht="19.5" customHeight="1">
      <c r="B450" s="193"/>
      <c r="C450" s="192"/>
      <c r="D450" s="194"/>
      <c r="E450" s="195"/>
      <c r="F450" s="196"/>
    </row>
    <row r="451" ht="19.5" customHeight="1">
      <c r="B451" s="193"/>
      <c r="C451" s="192"/>
      <c r="D451" s="194"/>
      <c r="E451" s="195"/>
      <c r="F451" s="196"/>
    </row>
    <row r="452" ht="19.5" customHeight="1">
      <c r="B452" s="193"/>
      <c r="C452" s="192"/>
      <c r="D452" s="194"/>
      <c r="E452" s="195"/>
      <c r="F452" s="196"/>
    </row>
    <row r="453" ht="19.5" customHeight="1">
      <c r="B453" s="193"/>
      <c r="C453" s="192"/>
      <c r="D453" s="194"/>
      <c r="E453" s="195"/>
      <c r="F453" s="196"/>
    </row>
    <row r="454" ht="19.5" customHeight="1">
      <c r="B454" s="193"/>
      <c r="C454" s="192"/>
      <c r="D454" s="194"/>
      <c r="E454" s="195"/>
      <c r="F454" s="196"/>
    </row>
    <row r="455" ht="19.5" customHeight="1">
      <c r="B455" s="193"/>
      <c r="C455" s="192"/>
      <c r="D455" s="194"/>
      <c r="E455" s="195"/>
      <c r="F455" s="196"/>
    </row>
    <row r="456" ht="19.5" customHeight="1">
      <c r="B456" s="193"/>
      <c r="C456" s="192"/>
      <c r="D456" s="194"/>
      <c r="E456" s="195"/>
      <c r="F456" s="196"/>
    </row>
    <row r="457" ht="19.5" customHeight="1">
      <c r="B457" s="193"/>
      <c r="C457" s="192"/>
      <c r="D457" s="194"/>
      <c r="E457" s="195"/>
      <c r="F457" s="196"/>
    </row>
    <row r="458" ht="19.5" customHeight="1">
      <c r="B458" s="193"/>
      <c r="C458" s="192"/>
      <c r="D458" s="194"/>
      <c r="E458" s="195"/>
      <c r="F458" s="196"/>
    </row>
    <row r="459" ht="19.5" customHeight="1">
      <c r="B459" s="193"/>
      <c r="C459" s="192"/>
      <c r="D459" s="194"/>
      <c r="E459" s="195"/>
      <c r="F459" s="196"/>
    </row>
    <row r="460" ht="19.5" customHeight="1">
      <c r="B460" s="193"/>
      <c r="C460" s="192"/>
      <c r="D460" s="194"/>
      <c r="E460" s="195"/>
      <c r="F460" s="196"/>
    </row>
    <row r="461" ht="19.5" customHeight="1">
      <c r="B461" s="193"/>
      <c r="C461" s="192"/>
      <c r="D461" s="194"/>
      <c r="E461" s="195"/>
      <c r="F461" s="196"/>
    </row>
    <row r="462" ht="19.5" customHeight="1">
      <c r="B462" s="193"/>
      <c r="C462" s="192"/>
      <c r="D462" s="194"/>
      <c r="E462" s="195"/>
      <c r="F462" s="196"/>
    </row>
    <row r="463" ht="19.5" customHeight="1">
      <c r="B463" s="193"/>
      <c r="C463" s="192"/>
      <c r="D463" s="194"/>
      <c r="E463" s="195"/>
      <c r="F463" s="196"/>
    </row>
    <row r="464" ht="19.5" customHeight="1">
      <c r="B464" s="193"/>
      <c r="C464" s="192"/>
      <c r="D464" s="194"/>
      <c r="E464" s="195"/>
      <c r="F464" s="196"/>
    </row>
    <row r="465" ht="19.5" customHeight="1">
      <c r="B465" s="193"/>
      <c r="C465" s="192"/>
      <c r="D465" s="194"/>
      <c r="E465" s="195"/>
      <c r="F465" s="196"/>
    </row>
    <row r="466" ht="19.5" customHeight="1">
      <c r="B466" s="193"/>
      <c r="C466" s="192"/>
      <c r="D466" s="194"/>
      <c r="E466" s="195"/>
      <c r="F466" s="196"/>
    </row>
    <row r="467" ht="19.5" customHeight="1">
      <c r="B467" s="193"/>
      <c r="C467" s="192"/>
      <c r="D467" s="194"/>
      <c r="E467" s="195"/>
      <c r="F467" s="196"/>
    </row>
    <row r="468" ht="19.5" customHeight="1">
      <c r="B468" s="193"/>
      <c r="C468" s="192"/>
      <c r="D468" s="194"/>
      <c r="E468" s="195"/>
      <c r="F468" s="196"/>
    </row>
    <row r="469" ht="19.5" customHeight="1">
      <c r="B469" s="193"/>
      <c r="C469" s="192"/>
      <c r="D469" s="194"/>
      <c r="E469" s="195"/>
      <c r="F469" s="196"/>
    </row>
    <row r="470" ht="19.5" customHeight="1">
      <c r="B470" s="193"/>
      <c r="C470" s="192"/>
      <c r="D470" s="194"/>
      <c r="E470" s="195"/>
      <c r="F470" s="196"/>
    </row>
    <row r="471" ht="19.5" customHeight="1">
      <c r="B471" s="193"/>
      <c r="C471" s="192"/>
      <c r="D471" s="194"/>
      <c r="E471" s="195"/>
      <c r="F471" s="196"/>
    </row>
    <row r="472" ht="19.5" customHeight="1">
      <c r="B472" s="193"/>
      <c r="C472" s="192"/>
      <c r="D472" s="194"/>
      <c r="E472" s="195"/>
      <c r="F472" s="196"/>
    </row>
    <row r="473" ht="19.5" customHeight="1">
      <c r="B473" s="193"/>
      <c r="C473" s="192"/>
      <c r="D473" s="194"/>
      <c r="E473" s="195"/>
      <c r="F473" s="196"/>
    </row>
    <row r="474" ht="19.5" customHeight="1">
      <c r="B474" s="193"/>
      <c r="C474" s="192"/>
      <c r="D474" s="194"/>
      <c r="E474" s="195"/>
      <c r="F474" s="196"/>
    </row>
    <row r="475" ht="19.5" customHeight="1">
      <c r="B475" s="193"/>
      <c r="C475" s="192"/>
      <c r="D475" s="194"/>
      <c r="E475" s="195"/>
      <c r="F475" s="196"/>
    </row>
    <row r="476" ht="19.5" customHeight="1">
      <c r="B476" s="193"/>
      <c r="C476" s="192"/>
      <c r="D476" s="194"/>
      <c r="E476" s="195"/>
      <c r="F476" s="196"/>
    </row>
    <row r="477" ht="19.5" customHeight="1">
      <c r="B477" s="193"/>
      <c r="C477" s="192"/>
      <c r="D477" s="194"/>
      <c r="E477" s="195"/>
      <c r="F477" s="196"/>
    </row>
    <row r="478" ht="19.5" customHeight="1">
      <c r="B478" s="193"/>
      <c r="C478" s="192"/>
      <c r="D478" s="194"/>
      <c r="E478" s="195"/>
      <c r="F478" s="196"/>
    </row>
    <row r="479" ht="19.5" customHeight="1">
      <c r="B479" s="193"/>
      <c r="C479" s="192"/>
      <c r="D479" s="194"/>
      <c r="E479" s="195"/>
      <c r="F479" s="196"/>
    </row>
    <row r="480" ht="19.5" customHeight="1">
      <c r="B480" s="193"/>
      <c r="C480" s="192"/>
      <c r="D480" s="194"/>
      <c r="E480" s="195"/>
      <c r="F480" s="196"/>
    </row>
    <row r="481" ht="19.5" customHeight="1">
      <c r="B481" s="193"/>
      <c r="C481" s="192"/>
      <c r="D481" s="194"/>
      <c r="E481" s="195"/>
      <c r="F481" s="196"/>
    </row>
    <row r="482" ht="19.5" customHeight="1">
      <c r="B482" s="193"/>
      <c r="C482" s="192"/>
      <c r="D482" s="194"/>
      <c r="E482" s="195"/>
      <c r="F482" s="196"/>
    </row>
    <row r="483" ht="19.5" customHeight="1">
      <c r="B483" s="193"/>
      <c r="C483" s="192"/>
      <c r="D483" s="194"/>
      <c r="E483" s="195"/>
      <c r="F483" s="196"/>
    </row>
    <row r="484" ht="19.5" customHeight="1">
      <c r="B484" s="193"/>
      <c r="C484" s="192"/>
      <c r="D484" s="194"/>
      <c r="E484" s="195"/>
      <c r="F484" s="196"/>
    </row>
    <row r="485" ht="19.5" customHeight="1">
      <c r="B485" s="193"/>
      <c r="C485" s="192"/>
      <c r="D485" s="194"/>
      <c r="E485" s="195"/>
      <c r="F485" s="196"/>
    </row>
    <row r="486" ht="19.5" customHeight="1">
      <c r="B486" s="193"/>
      <c r="C486" s="192"/>
      <c r="D486" s="194"/>
      <c r="E486" s="195"/>
      <c r="F486" s="196"/>
    </row>
    <row r="487" ht="19.5" customHeight="1">
      <c r="B487" s="193"/>
      <c r="C487" s="192"/>
      <c r="D487" s="194"/>
      <c r="E487" s="195"/>
      <c r="F487" s="196"/>
    </row>
    <row r="488" ht="19.5" customHeight="1">
      <c r="B488" s="193"/>
      <c r="C488" s="192"/>
      <c r="D488" s="194"/>
      <c r="E488" s="195"/>
      <c r="F488" s="196"/>
    </row>
    <row r="489" ht="19.5" customHeight="1">
      <c r="B489" s="193"/>
      <c r="C489" s="192"/>
      <c r="D489" s="194"/>
      <c r="E489" s="195"/>
      <c r="F489" s="196"/>
    </row>
    <row r="490" ht="19.5" customHeight="1">
      <c r="B490" s="193"/>
      <c r="C490" s="192"/>
      <c r="D490" s="194"/>
      <c r="E490" s="195"/>
      <c r="F490" s="196"/>
    </row>
    <row r="491" ht="19.5" customHeight="1">
      <c r="B491" s="193"/>
      <c r="C491" s="192"/>
      <c r="D491" s="194"/>
      <c r="E491" s="195"/>
      <c r="F491" s="196"/>
    </row>
    <row r="492" ht="19.5" customHeight="1">
      <c r="B492" s="193"/>
      <c r="C492" s="192"/>
      <c r="D492" s="194"/>
      <c r="E492" s="195"/>
      <c r="F492" s="196"/>
    </row>
    <row r="493" ht="19.5" customHeight="1">
      <c r="B493" s="193"/>
      <c r="C493" s="192"/>
      <c r="D493" s="194"/>
      <c r="E493" s="195"/>
      <c r="F493" s="196"/>
    </row>
    <row r="494" ht="19.5" customHeight="1">
      <c r="B494" s="193"/>
      <c r="C494" s="192"/>
      <c r="D494" s="194"/>
      <c r="E494" s="195"/>
      <c r="F494" s="196"/>
    </row>
    <row r="495" ht="19.5" customHeight="1">
      <c r="B495" s="193"/>
      <c r="C495" s="192"/>
      <c r="D495" s="194"/>
      <c r="E495" s="195"/>
      <c r="F495" s="196"/>
    </row>
    <row r="496" ht="19.5" customHeight="1">
      <c r="B496" s="193"/>
      <c r="C496" s="192"/>
      <c r="D496" s="194"/>
      <c r="E496" s="195"/>
      <c r="F496" s="196"/>
    </row>
    <row r="497" ht="19.5" customHeight="1">
      <c r="B497" s="193"/>
      <c r="C497" s="192"/>
      <c r="D497" s="194"/>
      <c r="E497" s="195"/>
      <c r="F497" s="196"/>
    </row>
    <row r="498" ht="19.5" customHeight="1">
      <c r="B498" s="193"/>
      <c r="C498" s="192"/>
      <c r="D498" s="194"/>
      <c r="E498" s="195"/>
      <c r="F498" s="196"/>
    </row>
    <row r="499" ht="19.5" customHeight="1">
      <c r="B499" s="193"/>
      <c r="C499" s="192"/>
      <c r="D499" s="194"/>
      <c r="E499" s="195"/>
      <c r="F499" s="196"/>
    </row>
    <row r="500" ht="19.5" customHeight="1">
      <c r="B500" s="193"/>
      <c r="C500" s="192"/>
      <c r="D500" s="194"/>
      <c r="E500" s="195"/>
      <c r="F500" s="196"/>
    </row>
    <row r="501" ht="19.5" customHeight="1">
      <c r="B501" s="193"/>
      <c r="C501" s="192"/>
      <c r="D501" s="194"/>
      <c r="E501" s="195"/>
      <c r="F501" s="196"/>
    </row>
    <row r="502" ht="19.5" customHeight="1">
      <c r="B502" s="193"/>
      <c r="C502" s="192"/>
      <c r="D502" s="194"/>
      <c r="E502" s="195"/>
      <c r="F502" s="196"/>
    </row>
    <row r="503" ht="19.5" customHeight="1">
      <c r="B503" s="193"/>
      <c r="C503" s="192"/>
      <c r="D503" s="194"/>
      <c r="E503" s="195"/>
      <c r="F503" s="196"/>
    </row>
    <row r="504" ht="19.5" customHeight="1">
      <c r="B504" s="193"/>
      <c r="C504" s="192"/>
      <c r="D504" s="194"/>
      <c r="E504" s="195"/>
      <c r="F504" s="196"/>
    </row>
    <row r="505" ht="19.5" customHeight="1">
      <c r="B505" s="193"/>
      <c r="C505" s="192"/>
      <c r="D505" s="194"/>
      <c r="E505" s="195"/>
      <c r="F505" s="196"/>
    </row>
    <row r="506" ht="19.5" customHeight="1">
      <c r="B506" s="193"/>
      <c r="C506" s="192"/>
      <c r="D506" s="194"/>
      <c r="E506" s="195"/>
      <c r="F506" s="196"/>
    </row>
    <row r="507" ht="19.5" customHeight="1">
      <c r="B507" s="193"/>
      <c r="C507" s="192"/>
      <c r="D507" s="194"/>
      <c r="E507" s="195"/>
      <c r="F507" s="196"/>
    </row>
    <row r="508" ht="19.5" customHeight="1">
      <c r="B508" s="193"/>
      <c r="C508" s="192"/>
      <c r="D508" s="194"/>
      <c r="E508" s="195"/>
      <c r="F508" s="196"/>
    </row>
    <row r="509" ht="19.5" customHeight="1">
      <c r="B509" s="193"/>
      <c r="C509" s="192"/>
      <c r="D509" s="194"/>
      <c r="E509" s="195"/>
      <c r="F509" s="196"/>
    </row>
    <row r="510" ht="19.5" customHeight="1">
      <c r="B510" s="193"/>
      <c r="C510" s="192"/>
      <c r="D510" s="194"/>
      <c r="E510" s="195"/>
      <c r="F510" s="196"/>
    </row>
    <row r="511" ht="19.5" customHeight="1">
      <c r="B511" s="193"/>
      <c r="C511" s="192"/>
      <c r="D511" s="194"/>
      <c r="E511" s="195"/>
      <c r="F511" s="196"/>
    </row>
    <row r="512" ht="19.5" customHeight="1">
      <c r="B512" s="193"/>
      <c r="C512" s="192"/>
      <c r="D512" s="194"/>
      <c r="E512" s="195"/>
      <c r="F512" s="196"/>
    </row>
    <row r="513" ht="19.5" customHeight="1">
      <c r="B513" s="193"/>
      <c r="C513" s="192"/>
      <c r="D513" s="194"/>
      <c r="E513" s="195"/>
      <c r="F513" s="196"/>
    </row>
    <row r="514" ht="19.5" customHeight="1">
      <c r="B514" s="193"/>
      <c r="C514" s="192"/>
      <c r="D514" s="194"/>
      <c r="E514" s="195"/>
      <c r="F514" s="196"/>
    </row>
    <row r="515" ht="19.5" customHeight="1">
      <c r="B515" s="193"/>
      <c r="C515" s="192"/>
      <c r="D515" s="194"/>
      <c r="E515" s="195"/>
      <c r="F515" s="196"/>
    </row>
    <row r="516" ht="19.5" customHeight="1">
      <c r="B516" s="193"/>
      <c r="C516" s="192"/>
      <c r="D516" s="194"/>
      <c r="E516" s="195"/>
      <c r="F516" s="196"/>
    </row>
    <row r="517" ht="19.5" customHeight="1">
      <c r="B517" s="193"/>
      <c r="C517" s="192"/>
      <c r="D517" s="194"/>
      <c r="E517" s="195"/>
      <c r="F517" s="196"/>
    </row>
    <row r="518" ht="19.5" customHeight="1">
      <c r="B518" s="193"/>
      <c r="C518" s="192"/>
      <c r="D518" s="194"/>
      <c r="E518" s="195"/>
      <c r="F518" s="196"/>
    </row>
    <row r="519" ht="19.5" customHeight="1">
      <c r="B519" s="193"/>
      <c r="C519" s="192"/>
      <c r="D519" s="194"/>
      <c r="E519" s="195"/>
      <c r="F519" s="196"/>
    </row>
    <row r="520" ht="19.5" customHeight="1">
      <c r="B520" s="193"/>
      <c r="C520" s="192"/>
      <c r="D520" s="194"/>
      <c r="E520" s="195"/>
      <c r="F520" s="196"/>
    </row>
    <row r="521" ht="19.5" customHeight="1">
      <c r="B521" s="193"/>
      <c r="C521" s="192"/>
      <c r="D521" s="194"/>
      <c r="E521" s="195"/>
      <c r="F521" s="196"/>
    </row>
    <row r="522" ht="19.5" customHeight="1">
      <c r="B522" s="193"/>
      <c r="C522" s="192"/>
      <c r="D522" s="194"/>
      <c r="E522" s="195"/>
      <c r="F522" s="196"/>
    </row>
    <row r="523" ht="19.5" customHeight="1">
      <c r="B523" s="193"/>
      <c r="C523" s="192"/>
      <c r="D523" s="194"/>
      <c r="E523" s="195"/>
      <c r="F523" s="196"/>
    </row>
    <row r="524" ht="19.5" customHeight="1">
      <c r="B524" s="193"/>
      <c r="C524" s="192"/>
      <c r="D524" s="194"/>
      <c r="E524" s="195"/>
      <c r="F524" s="196"/>
    </row>
    <row r="525" ht="19.5" customHeight="1">
      <c r="B525" s="193"/>
      <c r="C525" s="192"/>
      <c r="D525" s="194"/>
      <c r="E525" s="195"/>
      <c r="F525" s="196"/>
    </row>
    <row r="526" ht="19.5" customHeight="1">
      <c r="B526" s="193"/>
      <c r="C526" s="192"/>
      <c r="D526" s="194"/>
      <c r="E526" s="195"/>
      <c r="F526" s="196"/>
    </row>
    <row r="527" ht="19.5" customHeight="1">
      <c r="B527" s="193"/>
      <c r="C527" s="192"/>
      <c r="D527" s="194"/>
      <c r="E527" s="195"/>
      <c r="F527" s="196"/>
    </row>
    <row r="528" ht="19.5" customHeight="1">
      <c r="B528" s="193"/>
      <c r="C528" s="192"/>
      <c r="D528" s="194"/>
      <c r="E528" s="195"/>
      <c r="F528" s="196"/>
    </row>
    <row r="529" ht="19.5" customHeight="1">
      <c r="B529" s="193"/>
      <c r="C529" s="192"/>
      <c r="D529" s="194"/>
      <c r="E529" s="195"/>
      <c r="F529" s="196"/>
    </row>
    <row r="530" ht="19.5" customHeight="1">
      <c r="B530" s="193"/>
      <c r="C530" s="192"/>
      <c r="D530" s="194"/>
      <c r="E530" s="195"/>
      <c r="F530" s="196"/>
    </row>
    <row r="531" ht="19.5" customHeight="1">
      <c r="B531" s="193"/>
      <c r="C531" s="192"/>
      <c r="D531" s="194"/>
      <c r="E531" s="195"/>
      <c r="F531" s="196"/>
    </row>
    <row r="532" ht="19.5" customHeight="1">
      <c r="B532" s="193"/>
      <c r="C532" s="192"/>
      <c r="D532" s="194"/>
      <c r="E532" s="195"/>
      <c r="F532" s="196"/>
    </row>
    <row r="533" ht="19.5" customHeight="1">
      <c r="B533" s="193"/>
      <c r="C533" s="192"/>
      <c r="D533" s="194"/>
      <c r="E533" s="195"/>
      <c r="F533" s="196"/>
    </row>
    <row r="534" ht="19.5" customHeight="1">
      <c r="B534" s="193"/>
      <c r="C534" s="192"/>
      <c r="D534" s="194"/>
      <c r="E534" s="195"/>
      <c r="F534" s="196"/>
    </row>
    <row r="535" ht="19.5" customHeight="1">
      <c r="B535" s="193"/>
      <c r="C535" s="192"/>
      <c r="D535" s="194"/>
      <c r="E535" s="195"/>
      <c r="F535" s="196"/>
    </row>
    <row r="536" ht="19.5" customHeight="1">
      <c r="B536" s="193"/>
      <c r="C536" s="192"/>
      <c r="D536" s="194"/>
      <c r="E536" s="195"/>
      <c r="F536" s="196"/>
    </row>
    <row r="537" ht="19.5" customHeight="1">
      <c r="B537" s="193"/>
      <c r="C537" s="192"/>
      <c r="D537" s="194"/>
      <c r="E537" s="195"/>
      <c r="F537" s="196"/>
    </row>
    <row r="538" ht="19.5" customHeight="1">
      <c r="B538" s="193"/>
      <c r="C538" s="192"/>
      <c r="D538" s="194"/>
      <c r="E538" s="195"/>
      <c r="F538" s="196"/>
    </row>
    <row r="539" ht="19.5" customHeight="1">
      <c r="B539" s="193"/>
      <c r="C539" s="192"/>
      <c r="D539" s="194"/>
      <c r="E539" s="195"/>
      <c r="F539" s="196"/>
    </row>
    <row r="540" ht="19.5" customHeight="1">
      <c r="B540" s="193"/>
      <c r="C540" s="192"/>
      <c r="D540" s="194"/>
      <c r="E540" s="195"/>
      <c r="F540" s="196"/>
    </row>
    <row r="541" ht="19.5" customHeight="1">
      <c r="B541" s="193"/>
      <c r="C541" s="192"/>
      <c r="D541" s="194"/>
      <c r="E541" s="195"/>
      <c r="F541" s="196"/>
    </row>
    <row r="542" ht="19.5" customHeight="1">
      <c r="B542" s="193"/>
      <c r="C542" s="192"/>
      <c r="D542" s="194"/>
      <c r="E542" s="195"/>
      <c r="F542" s="196"/>
    </row>
    <row r="543" ht="19.5" customHeight="1">
      <c r="B543" s="193"/>
      <c r="C543" s="192"/>
      <c r="D543" s="194"/>
      <c r="E543" s="195"/>
      <c r="F543" s="196"/>
    </row>
    <row r="544" ht="19.5" customHeight="1">
      <c r="B544" s="193"/>
      <c r="C544" s="192"/>
      <c r="D544" s="194"/>
      <c r="E544" s="195"/>
      <c r="F544" s="196"/>
    </row>
    <row r="545" ht="19.5" customHeight="1">
      <c r="B545" s="193"/>
      <c r="C545" s="192"/>
      <c r="D545" s="194"/>
      <c r="E545" s="195"/>
      <c r="F545" s="196"/>
    </row>
    <row r="546" ht="19.5" customHeight="1">
      <c r="B546" s="193"/>
      <c r="C546" s="192"/>
      <c r="D546" s="194"/>
      <c r="E546" s="195"/>
      <c r="F546" s="196"/>
    </row>
    <row r="547" ht="19.5" customHeight="1">
      <c r="B547" s="193"/>
      <c r="C547" s="192"/>
      <c r="D547" s="194"/>
      <c r="E547" s="195"/>
      <c r="F547" s="196"/>
    </row>
    <row r="548" ht="19.5" customHeight="1">
      <c r="B548" s="193"/>
      <c r="C548" s="192"/>
      <c r="D548" s="194"/>
      <c r="E548" s="195"/>
      <c r="F548" s="196"/>
    </row>
    <row r="549" ht="19.5" customHeight="1">
      <c r="B549" s="193"/>
      <c r="C549" s="192"/>
      <c r="D549" s="194"/>
      <c r="E549" s="195"/>
      <c r="F549" s="196"/>
    </row>
    <row r="550" ht="19.5" customHeight="1">
      <c r="B550" s="193"/>
      <c r="C550" s="192"/>
      <c r="D550" s="194"/>
      <c r="E550" s="195"/>
      <c r="F550" s="196"/>
    </row>
    <row r="551" ht="19.5" customHeight="1">
      <c r="B551" s="193"/>
      <c r="C551" s="192"/>
      <c r="D551" s="194"/>
      <c r="E551" s="195"/>
      <c r="F551" s="196"/>
    </row>
    <row r="552" ht="19.5" customHeight="1">
      <c r="B552" s="193"/>
      <c r="C552" s="192"/>
      <c r="D552" s="194"/>
      <c r="E552" s="195"/>
      <c r="F552" s="196"/>
    </row>
    <row r="553" ht="19.5" customHeight="1">
      <c r="B553" s="193"/>
      <c r="C553" s="192"/>
      <c r="D553" s="194"/>
      <c r="E553" s="195"/>
      <c r="F553" s="196"/>
    </row>
    <row r="554" ht="19.5" customHeight="1">
      <c r="B554" s="193"/>
      <c r="C554" s="192"/>
      <c r="D554" s="194"/>
      <c r="E554" s="195"/>
      <c r="F554" s="196"/>
    </row>
    <row r="555" ht="19.5" customHeight="1">
      <c r="B555" s="193"/>
      <c r="C555" s="192"/>
      <c r="D555" s="194"/>
      <c r="E555" s="195"/>
      <c r="F555" s="196"/>
    </row>
    <row r="556" ht="19.5" customHeight="1">
      <c r="B556" s="193"/>
      <c r="C556" s="192"/>
      <c r="D556" s="194"/>
      <c r="E556" s="195"/>
      <c r="F556" s="196"/>
    </row>
    <row r="557" ht="19.5" customHeight="1">
      <c r="B557" s="193"/>
      <c r="C557" s="192"/>
      <c r="D557" s="194"/>
      <c r="E557" s="195"/>
      <c r="F557" s="196"/>
    </row>
    <row r="558" ht="19.5" customHeight="1">
      <c r="B558" s="193"/>
      <c r="C558" s="192"/>
      <c r="D558" s="194"/>
      <c r="E558" s="195"/>
      <c r="F558" s="196"/>
    </row>
    <row r="559" ht="19.5" customHeight="1">
      <c r="B559" s="193"/>
      <c r="C559" s="192"/>
      <c r="D559" s="194"/>
      <c r="E559" s="195"/>
      <c r="F559" s="196"/>
    </row>
    <row r="560" ht="19.5" customHeight="1">
      <c r="B560" s="193"/>
      <c r="C560" s="192"/>
      <c r="D560" s="194"/>
      <c r="E560" s="195"/>
      <c r="F560" s="196"/>
    </row>
    <row r="561" ht="19.5" customHeight="1">
      <c r="B561" s="193"/>
      <c r="C561" s="192"/>
      <c r="D561" s="194"/>
      <c r="E561" s="195"/>
      <c r="F561" s="196"/>
    </row>
    <row r="562" ht="19.5" customHeight="1">
      <c r="B562" s="193"/>
      <c r="C562" s="192"/>
      <c r="D562" s="194"/>
      <c r="E562" s="195"/>
      <c r="F562" s="196"/>
    </row>
    <row r="563" ht="19.5" customHeight="1">
      <c r="B563" s="193"/>
      <c r="C563" s="192"/>
      <c r="D563" s="194"/>
      <c r="E563" s="195"/>
      <c r="F563" s="196"/>
    </row>
    <row r="564" ht="19.5" customHeight="1">
      <c r="B564" s="193"/>
      <c r="C564" s="192"/>
      <c r="D564" s="194"/>
      <c r="E564" s="195"/>
      <c r="F564" s="196"/>
    </row>
    <row r="565" ht="19.5" customHeight="1">
      <c r="B565" s="193"/>
      <c r="C565" s="192"/>
      <c r="D565" s="194"/>
      <c r="E565" s="195"/>
      <c r="F565" s="196"/>
    </row>
    <row r="566" ht="19.5" customHeight="1">
      <c r="B566" s="193"/>
      <c r="C566" s="192"/>
      <c r="D566" s="194"/>
      <c r="E566" s="195"/>
      <c r="F566" s="196"/>
    </row>
    <row r="567" ht="19.5" customHeight="1">
      <c r="B567" s="193"/>
      <c r="C567" s="192"/>
      <c r="D567" s="194"/>
      <c r="E567" s="195"/>
      <c r="F567" s="196"/>
    </row>
    <row r="568" ht="19.5" customHeight="1">
      <c r="B568" s="193"/>
      <c r="C568" s="192"/>
      <c r="D568" s="194"/>
      <c r="E568" s="195"/>
      <c r="F568" s="196"/>
    </row>
    <row r="569" ht="19.5" customHeight="1">
      <c r="B569" s="193"/>
      <c r="C569" s="192"/>
      <c r="D569" s="194"/>
      <c r="E569" s="195"/>
      <c r="F569" s="196"/>
    </row>
    <row r="570" ht="19.5" customHeight="1">
      <c r="B570" s="193"/>
      <c r="C570" s="192"/>
      <c r="D570" s="194"/>
      <c r="E570" s="195"/>
      <c r="F570" s="196"/>
    </row>
    <row r="571" ht="19.5" customHeight="1">
      <c r="B571" s="193"/>
      <c r="C571" s="192"/>
      <c r="D571" s="194"/>
      <c r="E571" s="195"/>
      <c r="F571" s="196"/>
    </row>
    <row r="572" ht="19.5" customHeight="1">
      <c r="B572" s="193"/>
      <c r="C572" s="192"/>
      <c r="D572" s="194"/>
      <c r="E572" s="195"/>
      <c r="F572" s="196"/>
    </row>
    <row r="573" ht="19.5" customHeight="1">
      <c r="B573" s="193"/>
      <c r="C573" s="192"/>
      <c r="D573" s="194"/>
      <c r="E573" s="195"/>
      <c r="F573" s="196"/>
    </row>
    <row r="574" ht="19.5" customHeight="1">
      <c r="B574" s="193"/>
      <c r="C574" s="192"/>
      <c r="D574" s="194"/>
      <c r="E574" s="195"/>
      <c r="F574" s="196"/>
    </row>
    <row r="575" ht="19.5" customHeight="1">
      <c r="B575" s="193"/>
      <c r="C575" s="192"/>
      <c r="D575" s="194"/>
      <c r="E575" s="195"/>
      <c r="F575" s="196"/>
    </row>
    <row r="576" ht="19.5" customHeight="1">
      <c r="B576" s="193"/>
      <c r="C576" s="192"/>
      <c r="D576" s="194"/>
      <c r="E576" s="195"/>
      <c r="F576" s="196"/>
    </row>
    <row r="577" ht="19.5" customHeight="1">
      <c r="B577" s="193"/>
      <c r="C577" s="192"/>
      <c r="D577" s="194"/>
      <c r="E577" s="195"/>
      <c r="F577" s="196"/>
    </row>
    <row r="578" ht="19.5" customHeight="1">
      <c r="B578" s="193"/>
      <c r="C578" s="192"/>
      <c r="D578" s="194"/>
      <c r="E578" s="195"/>
      <c r="F578" s="196"/>
    </row>
    <row r="579" ht="19.5" customHeight="1">
      <c r="B579" s="193"/>
      <c r="C579" s="192"/>
      <c r="D579" s="194"/>
      <c r="E579" s="195"/>
      <c r="F579" s="196"/>
    </row>
    <row r="580" ht="19.5" customHeight="1">
      <c r="B580" s="193"/>
      <c r="C580" s="192"/>
      <c r="D580" s="194"/>
      <c r="E580" s="195"/>
      <c r="F580" s="196"/>
    </row>
    <row r="581" ht="19.5" customHeight="1">
      <c r="B581" s="193"/>
      <c r="C581" s="192"/>
      <c r="D581" s="194"/>
      <c r="E581" s="195"/>
      <c r="F581" s="196"/>
    </row>
    <row r="582" ht="19.5" customHeight="1">
      <c r="B582" s="193"/>
      <c r="C582" s="192"/>
      <c r="D582" s="194"/>
      <c r="E582" s="195"/>
      <c r="F582" s="196"/>
    </row>
    <row r="583" ht="19.5" customHeight="1">
      <c r="B583" s="193"/>
      <c r="C583" s="192"/>
      <c r="D583" s="194"/>
      <c r="E583" s="195"/>
      <c r="F583" s="196"/>
    </row>
    <row r="584" ht="19.5" customHeight="1">
      <c r="B584" s="193"/>
      <c r="C584" s="192"/>
      <c r="D584" s="194"/>
      <c r="E584" s="195"/>
      <c r="F584" s="196"/>
    </row>
    <row r="585" ht="19.5" customHeight="1">
      <c r="B585" s="193"/>
      <c r="C585" s="192"/>
      <c r="D585" s="194"/>
      <c r="E585" s="195"/>
      <c r="F585" s="196"/>
    </row>
    <row r="586" ht="19.5" customHeight="1">
      <c r="B586" s="193"/>
      <c r="C586" s="192"/>
      <c r="D586" s="194"/>
      <c r="E586" s="195"/>
      <c r="F586" s="196"/>
    </row>
    <row r="587" ht="19.5" customHeight="1">
      <c r="B587" s="193"/>
      <c r="C587" s="192"/>
      <c r="D587" s="194"/>
      <c r="E587" s="195"/>
      <c r="F587" s="196"/>
    </row>
    <row r="588" ht="19.5" customHeight="1">
      <c r="B588" s="193"/>
      <c r="C588" s="192"/>
      <c r="D588" s="194"/>
      <c r="E588" s="195"/>
      <c r="F588" s="196"/>
    </row>
    <row r="589" ht="19.5" customHeight="1">
      <c r="B589" s="193"/>
      <c r="C589" s="192"/>
      <c r="D589" s="194"/>
      <c r="E589" s="195"/>
      <c r="F589" s="196"/>
    </row>
    <row r="590" ht="19.5" customHeight="1">
      <c r="B590" s="193"/>
      <c r="C590" s="192"/>
      <c r="D590" s="194"/>
      <c r="E590" s="195"/>
      <c r="F590" s="196"/>
    </row>
    <row r="591" ht="19.5" customHeight="1">
      <c r="B591" s="193"/>
      <c r="C591" s="192"/>
      <c r="D591" s="194"/>
      <c r="E591" s="195"/>
      <c r="F591" s="196"/>
    </row>
    <row r="592" ht="19.5" customHeight="1">
      <c r="B592" s="193"/>
      <c r="C592" s="192"/>
      <c r="D592" s="194"/>
      <c r="E592" s="195"/>
      <c r="F592" s="196"/>
    </row>
    <row r="593" ht="19.5" customHeight="1">
      <c r="B593" s="193"/>
      <c r="C593" s="192"/>
      <c r="D593" s="194"/>
      <c r="E593" s="195"/>
      <c r="F593" s="196"/>
    </row>
    <row r="594" ht="19.5" customHeight="1">
      <c r="B594" s="193"/>
      <c r="C594" s="192"/>
      <c r="D594" s="194"/>
      <c r="E594" s="195"/>
      <c r="F594" s="196"/>
    </row>
    <row r="595" ht="19.5" customHeight="1">
      <c r="B595" s="193"/>
      <c r="C595" s="192"/>
      <c r="D595" s="194"/>
      <c r="E595" s="195"/>
      <c r="F595" s="196"/>
    </row>
    <row r="596" ht="19.5" customHeight="1">
      <c r="B596" s="193"/>
      <c r="C596" s="192"/>
      <c r="D596" s="194"/>
      <c r="E596" s="195"/>
      <c r="F596" s="196"/>
    </row>
    <row r="597" ht="19.5" customHeight="1">
      <c r="B597" s="193"/>
      <c r="C597" s="192"/>
      <c r="D597" s="194"/>
      <c r="E597" s="195"/>
      <c r="F597" s="196"/>
    </row>
    <row r="598" ht="19.5" customHeight="1">
      <c r="B598" s="193"/>
      <c r="C598" s="192"/>
      <c r="D598" s="194"/>
      <c r="E598" s="195"/>
      <c r="F598" s="196"/>
    </row>
    <row r="599" ht="19.5" customHeight="1">
      <c r="B599" s="193"/>
      <c r="C599" s="192"/>
      <c r="D599" s="194"/>
      <c r="E599" s="195"/>
      <c r="F599" s="196"/>
    </row>
    <row r="600" ht="19.5" customHeight="1">
      <c r="B600" s="193"/>
      <c r="C600" s="192"/>
      <c r="D600" s="194"/>
      <c r="E600" s="195"/>
      <c r="F600" s="196"/>
    </row>
    <row r="601" ht="19.5" customHeight="1">
      <c r="B601" s="193"/>
      <c r="C601" s="192"/>
      <c r="D601" s="194"/>
      <c r="E601" s="195"/>
      <c r="F601" s="196"/>
    </row>
    <row r="602" ht="19.5" customHeight="1">
      <c r="B602" s="193"/>
      <c r="C602" s="192"/>
      <c r="D602" s="194"/>
      <c r="E602" s="195"/>
      <c r="F602" s="196"/>
    </row>
    <row r="603" ht="19.5" customHeight="1">
      <c r="B603" s="193"/>
      <c r="C603" s="192"/>
      <c r="D603" s="194"/>
      <c r="E603" s="195"/>
      <c r="F603" s="196"/>
    </row>
    <row r="604" ht="19.5" customHeight="1">
      <c r="B604" s="193"/>
      <c r="C604" s="192"/>
      <c r="D604" s="194"/>
      <c r="E604" s="195"/>
      <c r="F604" s="196"/>
    </row>
    <row r="605" ht="19.5" customHeight="1">
      <c r="B605" s="193"/>
      <c r="C605" s="192"/>
      <c r="D605" s="194"/>
      <c r="E605" s="195"/>
      <c r="F605" s="196"/>
    </row>
    <row r="606" ht="19.5" customHeight="1">
      <c r="B606" s="193"/>
      <c r="C606" s="192"/>
      <c r="D606" s="194"/>
      <c r="E606" s="195"/>
      <c r="F606" s="196"/>
    </row>
    <row r="607" ht="19.5" customHeight="1">
      <c r="B607" s="193"/>
      <c r="C607" s="192"/>
      <c r="D607" s="194"/>
      <c r="E607" s="195"/>
      <c r="F607" s="196"/>
    </row>
    <row r="608" ht="19.5" customHeight="1">
      <c r="B608" s="193"/>
      <c r="C608" s="192"/>
      <c r="D608" s="194"/>
      <c r="E608" s="195"/>
      <c r="F608" s="196"/>
    </row>
    <row r="609" ht="19.5" customHeight="1">
      <c r="B609" s="193"/>
      <c r="C609" s="192"/>
      <c r="D609" s="194"/>
      <c r="E609" s="195"/>
      <c r="F609" s="196"/>
    </row>
    <row r="610" ht="19.5" customHeight="1">
      <c r="B610" s="193"/>
      <c r="C610" s="192"/>
      <c r="D610" s="194"/>
      <c r="E610" s="195"/>
      <c r="F610" s="196"/>
    </row>
    <row r="611" ht="19.5" customHeight="1">
      <c r="B611" s="193"/>
      <c r="C611" s="192"/>
      <c r="D611" s="194"/>
      <c r="E611" s="195"/>
      <c r="F611" s="196"/>
    </row>
    <row r="612" ht="19.5" customHeight="1">
      <c r="B612" s="193"/>
      <c r="C612" s="192"/>
      <c r="D612" s="194"/>
      <c r="E612" s="195"/>
      <c r="F612" s="196"/>
    </row>
    <row r="613" ht="19.5" customHeight="1">
      <c r="B613" s="193"/>
      <c r="C613" s="192"/>
      <c r="D613" s="194"/>
      <c r="E613" s="195"/>
      <c r="F613" s="196"/>
    </row>
    <row r="614" ht="19.5" customHeight="1">
      <c r="B614" s="193"/>
      <c r="C614" s="192"/>
      <c r="D614" s="194"/>
      <c r="E614" s="195"/>
      <c r="F614" s="196"/>
    </row>
    <row r="615" ht="19.5" customHeight="1">
      <c r="B615" s="193"/>
      <c r="C615" s="192"/>
      <c r="D615" s="194"/>
      <c r="E615" s="195"/>
      <c r="F615" s="196"/>
    </row>
    <row r="616" ht="19.5" customHeight="1">
      <c r="B616" s="193"/>
      <c r="C616" s="192"/>
      <c r="D616" s="194"/>
      <c r="E616" s="195"/>
      <c r="F616" s="196"/>
    </row>
    <row r="617" ht="19.5" customHeight="1">
      <c r="B617" s="193"/>
      <c r="C617" s="192"/>
      <c r="D617" s="194"/>
      <c r="E617" s="195"/>
      <c r="F617" s="196"/>
    </row>
    <row r="618" ht="19.5" customHeight="1">
      <c r="B618" s="193"/>
      <c r="C618" s="192"/>
      <c r="D618" s="194"/>
      <c r="E618" s="195"/>
      <c r="F618" s="196"/>
    </row>
    <row r="619" ht="19.5" customHeight="1">
      <c r="B619" s="193"/>
      <c r="C619" s="192"/>
      <c r="D619" s="194"/>
      <c r="E619" s="195"/>
      <c r="F619" s="196"/>
    </row>
    <row r="620" ht="19.5" customHeight="1">
      <c r="B620" s="193"/>
      <c r="C620" s="192"/>
      <c r="D620" s="194"/>
      <c r="E620" s="195"/>
      <c r="F620" s="196"/>
    </row>
    <row r="621" ht="19.5" customHeight="1">
      <c r="B621" s="193"/>
      <c r="C621" s="192"/>
      <c r="D621" s="194"/>
      <c r="E621" s="195"/>
      <c r="F621" s="196"/>
    </row>
    <row r="622" ht="19.5" customHeight="1">
      <c r="B622" s="193"/>
      <c r="C622" s="192"/>
      <c r="D622" s="194"/>
      <c r="E622" s="195"/>
      <c r="F622" s="196"/>
    </row>
    <row r="623" ht="19.5" customHeight="1">
      <c r="B623" s="193"/>
      <c r="C623" s="192"/>
      <c r="D623" s="194"/>
      <c r="E623" s="195"/>
      <c r="F623" s="196"/>
    </row>
    <row r="624" ht="19.5" customHeight="1">
      <c r="B624" s="193"/>
      <c r="C624" s="192"/>
      <c r="D624" s="194"/>
      <c r="E624" s="195"/>
      <c r="F624" s="196"/>
    </row>
    <row r="625" ht="19.5" customHeight="1">
      <c r="B625" s="193"/>
      <c r="C625" s="192"/>
      <c r="D625" s="194"/>
      <c r="E625" s="195"/>
      <c r="F625" s="196"/>
    </row>
    <row r="626" ht="19.5" customHeight="1">
      <c r="B626" s="193"/>
      <c r="C626" s="192"/>
      <c r="D626" s="194"/>
      <c r="E626" s="195"/>
      <c r="F626" s="196"/>
    </row>
    <row r="627" ht="19.5" customHeight="1">
      <c r="B627" s="193"/>
      <c r="C627" s="192"/>
      <c r="D627" s="194"/>
      <c r="E627" s="195"/>
      <c r="F627" s="196"/>
    </row>
    <row r="628" ht="19.5" customHeight="1">
      <c r="B628" s="193"/>
      <c r="C628" s="192"/>
      <c r="D628" s="194"/>
      <c r="E628" s="195"/>
      <c r="F628" s="196"/>
    </row>
    <row r="629" ht="19.5" customHeight="1">
      <c r="B629" s="193"/>
      <c r="C629" s="192"/>
      <c r="D629" s="194"/>
      <c r="E629" s="195"/>
      <c r="F629" s="196"/>
    </row>
    <row r="630" ht="19.5" customHeight="1">
      <c r="B630" s="193"/>
      <c r="C630" s="192"/>
      <c r="D630" s="194"/>
      <c r="E630" s="195"/>
      <c r="F630" s="196"/>
    </row>
    <row r="631" ht="19.5" customHeight="1">
      <c r="B631" s="193"/>
      <c r="C631" s="192"/>
      <c r="D631" s="194"/>
      <c r="E631" s="195"/>
      <c r="F631" s="196"/>
    </row>
    <row r="632" ht="19.5" customHeight="1">
      <c r="B632" s="193"/>
      <c r="C632" s="192"/>
      <c r="D632" s="194"/>
      <c r="E632" s="195"/>
      <c r="F632" s="196"/>
    </row>
    <row r="633" ht="19.5" customHeight="1">
      <c r="B633" s="193"/>
      <c r="C633" s="192"/>
      <c r="D633" s="194"/>
      <c r="E633" s="195"/>
      <c r="F633" s="196"/>
    </row>
    <row r="634" ht="19.5" customHeight="1">
      <c r="B634" s="193"/>
      <c r="C634" s="192"/>
      <c r="D634" s="194"/>
      <c r="E634" s="195"/>
      <c r="F634" s="196"/>
    </row>
    <row r="635" ht="19.5" customHeight="1">
      <c r="B635" s="193"/>
      <c r="C635" s="192"/>
      <c r="D635" s="194"/>
      <c r="E635" s="195"/>
      <c r="F635" s="196"/>
    </row>
    <row r="636" ht="19.5" customHeight="1">
      <c r="B636" s="193"/>
      <c r="C636" s="192"/>
      <c r="D636" s="194"/>
      <c r="E636" s="195"/>
      <c r="F636" s="196"/>
    </row>
    <row r="637" ht="19.5" customHeight="1">
      <c r="B637" s="193"/>
      <c r="C637" s="192"/>
      <c r="D637" s="194"/>
      <c r="E637" s="195"/>
      <c r="F637" s="196"/>
    </row>
    <row r="638" ht="19.5" customHeight="1">
      <c r="B638" s="193"/>
      <c r="C638" s="192"/>
      <c r="D638" s="194"/>
      <c r="E638" s="195"/>
      <c r="F638" s="196"/>
    </row>
    <row r="639" ht="19.5" customHeight="1">
      <c r="B639" s="193"/>
      <c r="C639" s="192"/>
      <c r="D639" s="194"/>
      <c r="E639" s="195"/>
      <c r="F639" s="196"/>
    </row>
    <row r="640" ht="19.5" customHeight="1">
      <c r="B640" s="193"/>
      <c r="C640" s="192"/>
      <c r="D640" s="194"/>
      <c r="E640" s="195"/>
      <c r="F640" s="196"/>
    </row>
    <row r="641" ht="19.5" customHeight="1">
      <c r="B641" s="193"/>
      <c r="C641" s="192"/>
      <c r="D641" s="194"/>
      <c r="E641" s="195"/>
      <c r="F641" s="196"/>
    </row>
    <row r="642" ht="19.5" customHeight="1">
      <c r="B642" s="193"/>
      <c r="C642" s="192"/>
      <c r="D642" s="194"/>
      <c r="E642" s="195"/>
      <c r="F642" s="196"/>
    </row>
    <row r="643" ht="19.5" customHeight="1">
      <c r="B643" s="193"/>
      <c r="C643" s="192"/>
      <c r="D643" s="194"/>
      <c r="E643" s="195"/>
      <c r="F643" s="196"/>
    </row>
    <row r="644" ht="19.5" customHeight="1">
      <c r="B644" s="193"/>
      <c r="C644" s="192"/>
      <c r="D644" s="194"/>
      <c r="E644" s="195"/>
      <c r="F644" s="196"/>
    </row>
    <row r="645" ht="19.5" customHeight="1">
      <c r="B645" s="193"/>
      <c r="C645" s="192"/>
      <c r="D645" s="194"/>
      <c r="E645" s="195"/>
      <c r="F645" s="196"/>
    </row>
    <row r="646" ht="19.5" customHeight="1">
      <c r="B646" s="193"/>
      <c r="C646" s="192"/>
      <c r="D646" s="194"/>
      <c r="E646" s="195"/>
      <c r="F646" s="196"/>
    </row>
    <row r="647" ht="19.5" customHeight="1">
      <c r="B647" s="193"/>
      <c r="C647" s="192"/>
      <c r="D647" s="194"/>
      <c r="E647" s="195"/>
      <c r="F647" s="196"/>
    </row>
    <row r="648" ht="19.5" customHeight="1">
      <c r="B648" s="193"/>
      <c r="C648" s="192"/>
      <c r="D648" s="194"/>
      <c r="E648" s="195"/>
      <c r="F648" s="196"/>
    </row>
    <row r="649" ht="19.5" customHeight="1">
      <c r="B649" s="193"/>
      <c r="C649" s="192"/>
      <c r="D649" s="194"/>
      <c r="E649" s="195"/>
      <c r="F649" s="196"/>
    </row>
    <row r="650" ht="19.5" customHeight="1">
      <c r="B650" s="193"/>
      <c r="C650" s="192"/>
      <c r="D650" s="194"/>
      <c r="E650" s="195"/>
      <c r="F650" s="196"/>
    </row>
    <row r="651" ht="19.5" customHeight="1">
      <c r="B651" s="193"/>
      <c r="C651" s="192"/>
      <c r="D651" s="194"/>
      <c r="E651" s="195"/>
      <c r="F651" s="196"/>
    </row>
    <row r="652" ht="19.5" customHeight="1">
      <c r="B652" s="193"/>
      <c r="C652" s="192"/>
      <c r="D652" s="194"/>
      <c r="E652" s="195"/>
      <c r="F652" s="196"/>
    </row>
    <row r="653" ht="19.5" customHeight="1">
      <c r="B653" s="193"/>
      <c r="C653" s="192"/>
      <c r="D653" s="194"/>
      <c r="E653" s="195"/>
      <c r="F653" s="196"/>
    </row>
    <row r="654" ht="19.5" customHeight="1">
      <c r="B654" s="193"/>
      <c r="C654" s="192"/>
      <c r="D654" s="194"/>
      <c r="E654" s="195"/>
      <c r="F654" s="196"/>
    </row>
    <row r="655" ht="19.5" customHeight="1">
      <c r="B655" s="193"/>
      <c r="C655" s="192"/>
      <c r="D655" s="194"/>
      <c r="E655" s="195"/>
      <c r="F655" s="196"/>
    </row>
    <row r="656" ht="19.5" customHeight="1">
      <c r="B656" s="193"/>
      <c r="C656" s="192"/>
      <c r="D656" s="194"/>
      <c r="E656" s="195"/>
      <c r="F656" s="196"/>
    </row>
    <row r="657" ht="19.5" customHeight="1">
      <c r="B657" s="193"/>
      <c r="C657" s="192"/>
      <c r="D657" s="194"/>
      <c r="E657" s="195"/>
      <c r="F657" s="196"/>
    </row>
    <row r="658" ht="19.5" customHeight="1">
      <c r="B658" s="193"/>
      <c r="C658" s="192"/>
      <c r="D658" s="194"/>
      <c r="E658" s="195"/>
      <c r="F658" s="196"/>
    </row>
    <row r="659" ht="19.5" customHeight="1">
      <c r="B659" s="193"/>
      <c r="C659" s="192"/>
      <c r="D659" s="194"/>
      <c r="E659" s="195"/>
      <c r="F659" s="196"/>
    </row>
    <row r="660" ht="19.5" customHeight="1">
      <c r="B660" s="193"/>
      <c r="C660" s="192"/>
      <c r="D660" s="194"/>
      <c r="E660" s="195"/>
      <c r="F660" s="196"/>
    </row>
    <row r="661" ht="19.5" customHeight="1">
      <c r="B661" s="193"/>
      <c r="C661" s="192"/>
      <c r="D661" s="194"/>
      <c r="E661" s="195"/>
      <c r="F661" s="196"/>
    </row>
    <row r="662" ht="19.5" customHeight="1">
      <c r="B662" s="193"/>
      <c r="C662" s="192"/>
      <c r="D662" s="194"/>
      <c r="E662" s="195"/>
      <c r="F662" s="196"/>
    </row>
    <row r="663" ht="19.5" customHeight="1">
      <c r="B663" s="193"/>
      <c r="C663" s="192"/>
      <c r="D663" s="194"/>
      <c r="E663" s="195"/>
      <c r="F663" s="196"/>
    </row>
    <row r="664" ht="19.5" customHeight="1">
      <c r="B664" s="193"/>
      <c r="C664" s="192"/>
      <c r="D664" s="194"/>
      <c r="E664" s="195"/>
      <c r="F664" s="196"/>
    </row>
    <row r="665" ht="19.5" customHeight="1">
      <c r="B665" s="193"/>
      <c r="C665" s="192"/>
      <c r="D665" s="194"/>
      <c r="E665" s="195"/>
      <c r="F665" s="196"/>
    </row>
    <row r="666" ht="19.5" customHeight="1">
      <c r="B666" s="193"/>
      <c r="C666" s="192"/>
      <c r="D666" s="194"/>
      <c r="E666" s="195"/>
      <c r="F666" s="196"/>
    </row>
    <row r="667" ht="19.5" customHeight="1">
      <c r="B667" s="193"/>
      <c r="C667" s="192"/>
      <c r="D667" s="194"/>
      <c r="E667" s="195"/>
      <c r="F667" s="196"/>
    </row>
    <row r="668" ht="19.5" customHeight="1">
      <c r="B668" s="193"/>
      <c r="C668" s="192"/>
      <c r="D668" s="194"/>
      <c r="E668" s="195"/>
      <c r="F668" s="196"/>
    </row>
    <row r="669" ht="19.5" customHeight="1">
      <c r="B669" s="193"/>
      <c r="C669" s="192"/>
      <c r="D669" s="194"/>
      <c r="E669" s="195"/>
      <c r="F669" s="196"/>
    </row>
    <row r="670" ht="19.5" customHeight="1">
      <c r="B670" s="193"/>
      <c r="C670" s="192"/>
      <c r="D670" s="194"/>
      <c r="E670" s="195"/>
      <c r="F670" s="196"/>
    </row>
    <row r="671" ht="19.5" customHeight="1">
      <c r="B671" s="193"/>
      <c r="C671" s="192"/>
      <c r="D671" s="194"/>
      <c r="E671" s="195"/>
      <c r="F671" s="196"/>
    </row>
    <row r="672" ht="19.5" customHeight="1">
      <c r="B672" s="193"/>
      <c r="C672" s="192"/>
      <c r="D672" s="194"/>
      <c r="E672" s="195"/>
      <c r="F672" s="196"/>
    </row>
    <row r="673" ht="19.5" customHeight="1">
      <c r="B673" s="193"/>
      <c r="C673" s="192"/>
      <c r="D673" s="194"/>
      <c r="E673" s="195"/>
      <c r="F673" s="196"/>
    </row>
    <row r="674" ht="19.5" customHeight="1">
      <c r="B674" s="193"/>
      <c r="C674" s="192"/>
      <c r="D674" s="194"/>
      <c r="E674" s="195"/>
      <c r="F674" s="196"/>
    </row>
    <row r="675" ht="19.5" customHeight="1">
      <c r="B675" s="193"/>
      <c r="C675" s="192"/>
      <c r="D675" s="194"/>
      <c r="E675" s="195"/>
      <c r="F675" s="196"/>
    </row>
    <row r="676" ht="19.5" customHeight="1">
      <c r="B676" s="193"/>
      <c r="C676" s="192"/>
      <c r="D676" s="194"/>
      <c r="E676" s="195"/>
      <c r="F676" s="196"/>
    </row>
    <row r="677" ht="19.5" customHeight="1">
      <c r="B677" s="193"/>
      <c r="C677" s="192"/>
      <c r="D677" s="194"/>
      <c r="E677" s="195"/>
      <c r="F677" s="196"/>
    </row>
    <row r="678" ht="19.5" customHeight="1">
      <c r="B678" s="193"/>
      <c r="C678" s="192"/>
      <c r="D678" s="194"/>
      <c r="E678" s="195"/>
      <c r="F678" s="196"/>
    </row>
    <row r="679" ht="19.5" customHeight="1">
      <c r="B679" s="193"/>
      <c r="C679" s="192"/>
      <c r="D679" s="194"/>
      <c r="E679" s="195"/>
      <c r="F679" s="196"/>
    </row>
    <row r="680" ht="19.5" customHeight="1">
      <c r="B680" s="193"/>
      <c r="C680" s="192"/>
      <c r="D680" s="194"/>
      <c r="E680" s="195"/>
      <c r="F680" s="196"/>
    </row>
    <row r="681" ht="19.5" customHeight="1">
      <c r="B681" s="193"/>
      <c r="C681" s="192"/>
      <c r="D681" s="194"/>
      <c r="E681" s="195"/>
      <c r="F681" s="196"/>
    </row>
    <row r="682" ht="19.5" customHeight="1">
      <c r="B682" s="193"/>
      <c r="C682" s="192"/>
      <c r="D682" s="194"/>
      <c r="E682" s="195"/>
      <c r="F682" s="196"/>
    </row>
    <row r="683" ht="19.5" customHeight="1">
      <c r="B683" s="193"/>
      <c r="C683" s="192"/>
      <c r="D683" s="194"/>
      <c r="E683" s="195"/>
      <c r="F683" s="196"/>
    </row>
    <row r="684" ht="19.5" customHeight="1">
      <c r="B684" s="193"/>
      <c r="C684" s="192"/>
      <c r="D684" s="194"/>
      <c r="E684" s="195"/>
      <c r="F684" s="196"/>
    </row>
    <row r="685" ht="19.5" customHeight="1">
      <c r="B685" s="193"/>
      <c r="C685" s="192"/>
      <c r="D685" s="194"/>
      <c r="E685" s="195"/>
      <c r="F685" s="196"/>
    </row>
    <row r="686" ht="19.5" customHeight="1">
      <c r="B686" s="193"/>
      <c r="C686" s="192"/>
      <c r="D686" s="194"/>
      <c r="E686" s="195"/>
      <c r="F686" s="196"/>
    </row>
    <row r="687" ht="19.5" customHeight="1">
      <c r="B687" s="193"/>
      <c r="C687" s="192"/>
      <c r="D687" s="194"/>
      <c r="E687" s="195"/>
      <c r="F687" s="196"/>
    </row>
    <row r="688" ht="19.5" customHeight="1">
      <c r="B688" s="193"/>
      <c r="C688" s="192"/>
      <c r="D688" s="194"/>
      <c r="E688" s="195"/>
      <c r="F688" s="196"/>
    </row>
    <row r="689" ht="19.5" customHeight="1">
      <c r="B689" s="193"/>
      <c r="C689" s="192"/>
      <c r="D689" s="194"/>
      <c r="E689" s="195"/>
      <c r="F689" s="196"/>
    </row>
    <row r="690" ht="19.5" customHeight="1">
      <c r="B690" s="193"/>
      <c r="C690" s="192"/>
      <c r="D690" s="194"/>
      <c r="E690" s="195"/>
      <c r="F690" s="196"/>
    </row>
    <row r="691" ht="19.5" customHeight="1">
      <c r="B691" s="193"/>
      <c r="C691" s="192"/>
      <c r="D691" s="194"/>
      <c r="E691" s="195"/>
      <c r="F691" s="196"/>
    </row>
    <row r="692" ht="19.5" customHeight="1">
      <c r="B692" s="193"/>
      <c r="C692" s="192"/>
      <c r="D692" s="194"/>
      <c r="E692" s="195"/>
      <c r="F692" s="196"/>
    </row>
    <row r="693" ht="19.5" customHeight="1">
      <c r="B693" s="193"/>
      <c r="C693" s="192"/>
      <c r="D693" s="194"/>
      <c r="E693" s="195"/>
      <c r="F693" s="196"/>
    </row>
    <row r="694" ht="19.5" customHeight="1">
      <c r="B694" s="193"/>
      <c r="C694" s="192"/>
      <c r="D694" s="194"/>
      <c r="E694" s="195"/>
      <c r="F694" s="196"/>
    </row>
    <row r="695" ht="19.5" customHeight="1">
      <c r="B695" s="193"/>
      <c r="C695" s="192"/>
      <c r="D695" s="194"/>
      <c r="E695" s="195"/>
      <c r="F695" s="196"/>
    </row>
    <row r="696" ht="19.5" customHeight="1">
      <c r="B696" s="193"/>
      <c r="C696" s="192"/>
      <c r="D696" s="194"/>
      <c r="E696" s="195"/>
      <c r="F696" s="196"/>
    </row>
    <row r="697" ht="19.5" customHeight="1">
      <c r="B697" s="193"/>
      <c r="C697" s="192"/>
      <c r="D697" s="194"/>
      <c r="E697" s="195"/>
      <c r="F697" s="196"/>
    </row>
    <row r="698" ht="19.5" customHeight="1">
      <c r="B698" s="193"/>
      <c r="C698" s="192"/>
      <c r="D698" s="194"/>
      <c r="E698" s="195"/>
      <c r="F698" s="196"/>
    </row>
    <row r="699" ht="19.5" customHeight="1">
      <c r="B699" s="193"/>
      <c r="C699" s="192"/>
      <c r="D699" s="194"/>
      <c r="E699" s="195"/>
      <c r="F699" s="196"/>
    </row>
    <row r="700" ht="19.5" customHeight="1">
      <c r="B700" s="193"/>
      <c r="C700" s="192"/>
      <c r="D700" s="194"/>
      <c r="E700" s="195"/>
      <c r="F700" s="196"/>
    </row>
    <row r="701" ht="19.5" customHeight="1">
      <c r="B701" s="193"/>
      <c r="C701" s="192"/>
      <c r="D701" s="194"/>
      <c r="E701" s="195"/>
      <c r="F701" s="196"/>
    </row>
    <row r="702" ht="19.5" customHeight="1">
      <c r="B702" s="193"/>
      <c r="C702" s="192"/>
      <c r="D702" s="194"/>
      <c r="E702" s="195"/>
      <c r="F702" s="196"/>
    </row>
    <row r="703" ht="19.5" customHeight="1">
      <c r="B703" s="193"/>
      <c r="C703" s="192"/>
      <c r="D703" s="194"/>
      <c r="E703" s="195"/>
      <c r="F703" s="196"/>
    </row>
    <row r="704" ht="19.5" customHeight="1">
      <c r="B704" s="193"/>
      <c r="C704" s="192"/>
      <c r="D704" s="194"/>
      <c r="E704" s="195"/>
      <c r="F704" s="196"/>
    </row>
    <row r="705" ht="19.5" customHeight="1">
      <c r="B705" s="193"/>
      <c r="C705" s="192"/>
      <c r="D705" s="194"/>
      <c r="E705" s="195"/>
      <c r="F705" s="196"/>
    </row>
    <row r="706" ht="19.5" customHeight="1">
      <c r="B706" s="193"/>
      <c r="C706" s="192"/>
      <c r="D706" s="194"/>
      <c r="E706" s="195"/>
      <c r="F706" s="196"/>
    </row>
    <row r="707" ht="19.5" customHeight="1">
      <c r="B707" s="193"/>
      <c r="C707" s="192"/>
      <c r="D707" s="194"/>
      <c r="E707" s="195"/>
      <c r="F707" s="196"/>
    </row>
    <row r="708" ht="19.5" customHeight="1">
      <c r="B708" s="193"/>
      <c r="C708" s="192"/>
      <c r="D708" s="194"/>
      <c r="E708" s="195"/>
      <c r="F708" s="196"/>
    </row>
    <row r="709" ht="19.5" customHeight="1">
      <c r="B709" s="193"/>
      <c r="C709" s="192"/>
      <c r="D709" s="194"/>
      <c r="E709" s="195"/>
      <c r="F709" s="196"/>
    </row>
    <row r="710" ht="19.5" customHeight="1">
      <c r="B710" s="193"/>
      <c r="C710" s="192"/>
      <c r="D710" s="194"/>
      <c r="E710" s="195"/>
      <c r="F710" s="196"/>
    </row>
    <row r="711" ht="19.5" customHeight="1">
      <c r="B711" s="193"/>
      <c r="C711" s="192"/>
      <c r="D711" s="194"/>
      <c r="E711" s="195"/>
      <c r="F711" s="196"/>
    </row>
    <row r="712" ht="19.5" customHeight="1">
      <c r="B712" s="193"/>
      <c r="C712" s="192"/>
      <c r="D712" s="194"/>
      <c r="E712" s="195"/>
      <c r="F712" s="196"/>
    </row>
    <row r="713" ht="19.5" customHeight="1">
      <c r="B713" s="193"/>
      <c r="C713" s="192"/>
      <c r="D713" s="194"/>
      <c r="E713" s="195"/>
      <c r="F713" s="196"/>
    </row>
    <row r="714" ht="19.5" customHeight="1">
      <c r="B714" s="193"/>
      <c r="C714" s="192"/>
      <c r="D714" s="194"/>
      <c r="E714" s="195"/>
      <c r="F714" s="196"/>
    </row>
    <row r="715" ht="19.5" customHeight="1">
      <c r="B715" s="193"/>
      <c r="C715" s="192"/>
      <c r="D715" s="194"/>
      <c r="E715" s="195"/>
      <c r="F715" s="196"/>
    </row>
    <row r="716" ht="19.5" customHeight="1">
      <c r="B716" s="193"/>
      <c r="C716" s="192"/>
      <c r="D716" s="194"/>
      <c r="E716" s="195"/>
      <c r="F716" s="196"/>
    </row>
    <row r="717" ht="19.5" customHeight="1">
      <c r="B717" s="193"/>
      <c r="C717" s="192"/>
      <c r="D717" s="194"/>
      <c r="E717" s="195"/>
      <c r="F717" s="196"/>
    </row>
    <row r="718" ht="19.5" customHeight="1">
      <c r="B718" s="193"/>
      <c r="C718" s="192"/>
      <c r="D718" s="194"/>
      <c r="E718" s="195"/>
      <c r="F718" s="196"/>
    </row>
    <row r="719" ht="19.5" customHeight="1">
      <c r="B719" s="193"/>
      <c r="C719" s="192"/>
      <c r="D719" s="194"/>
      <c r="E719" s="195"/>
      <c r="F719" s="196"/>
    </row>
    <row r="720" ht="19.5" customHeight="1">
      <c r="B720" s="193"/>
      <c r="C720" s="192"/>
      <c r="D720" s="194"/>
      <c r="E720" s="195"/>
      <c r="F720" s="196"/>
    </row>
    <row r="721" ht="19.5" customHeight="1">
      <c r="B721" s="193"/>
      <c r="C721" s="192"/>
      <c r="D721" s="194"/>
      <c r="E721" s="195"/>
      <c r="F721" s="196"/>
    </row>
    <row r="722" ht="19.5" customHeight="1">
      <c r="B722" s="193"/>
      <c r="C722" s="192"/>
      <c r="D722" s="194"/>
      <c r="E722" s="195"/>
      <c r="F722" s="196"/>
    </row>
    <row r="723" ht="19.5" customHeight="1">
      <c r="B723" s="193"/>
      <c r="C723" s="192"/>
      <c r="D723" s="194"/>
      <c r="E723" s="195"/>
      <c r="F723" s="196"/>
    </row>
    <row r="724" ht="19.5" customHeight="1">
      <c r="B724" s="193"/>
      <c r="C724" s="192"/>
      <c r="D724" s="194"/>
      <c r="E724" s="195"/>
      <c r="F724" s="196"/>
    </row>
    <row r="725" ht="19.5" customHeight="1">
      <c r="B725" s="193"/>
      <c r="C725" s="192"/>
      <c r="D725" s="194"/>
      <c r="E725" s="195"/>
      <c r="F725" s="196"/>
    </row>
    <row r="726" ht="19.5" customHeight="1">
      <c r="B726" s="193"/>
      <c r="C726" s="192"/>
      <c r="D726" s="194"/>
      <c r="E726" s="195"/>
      <c r="F726" s="196"/>
    </row>
    <row r="727" ht="19.5" customHeight="1">
      <c r="B727" s="193"/>
      <c r="C727" s="192"/>
      <c r="D727" s="194"/>
      <c r="E727" s="195"/>
      <c r="F727" s="196"/>
    </row>
    <row r="728" ht="19.5" customHeight="1">
      <c r="B728" s="193"/>
      <c r="C728" s="192"/>
      <c r="D728" s="194"/>
      <c r="E728" s="195"/>
      <c r="F728" s="196"/>
    </row>
    <row r="729" ht="19.5" customHeight="1">
      <c r="B729" s="193"/>
      <c r="C729" s="192"/>
      <c r="D729" s="194"/>
      <c r="E729" s="195"/>
      <c r="F729" s="196"/>
    </row>
    <row r="730" ht="19.5" customHeight="1">
      <c r="B730" s="193"/>
      <c r="C730" s="192"/>
      <c r="D730" s="194"/>
      <c r="E730" s="195"/>
      <c r="F730" s="196"/>
    </row>
    <row r="731" ht="19.5" customHeight="1">
      <c r="B731" s="193"/>
      <c r="C731" s="192"/>
      <c r="D731" s="194"/>
      <c r="E731" s="195"/>
      <c r="F731" s="196"/>
    </row>
    <row r="732" ht="19.5" customHeight="1">
      <c r="B732" s="193"/>
      <c r="C732" s="192"/>
      <c r="D732" s="194"/>
      <c r="E732" s="195"/>
      <c r="F732" s="196"/>
    </row>
    <row r="733" ht="19.5" customHeight="1">
      <c r="B733" s="193"/>
      <c r="C733" s="192"/>
      <c r="D733" s="194"/>
      <c r="E733" s="195"/>
      <c r="F733" s="196"/>
    </row>
    <row r="734" ht="19.5" customHeight="1">
      <c r="B734" s="193"/>
      <c r="C734" s="192"/>
      <c r="D734" s="194"/>
      <c r="E734" s="195"/>
      <c r="F734" s="196"/>
    </row>
    <row r="735" ht="19.5" customHeight="1">
      <c r="B735" s="193"/>
      <c r="C735" s="192"/>
      <c r="D735" s="194"/>
      <c r="E735" s="195"/>
      <c r="F735" s="196"/>
    </row>
    <row r="736" ht="19.5" customHeight="1">
      <c r="B736" s="193"/>
      <c r="C736" s="192"/>
      <c r="D736" s="194"/>
      <c r="E736" s="195"/>
      <c r="F736" s="196"/>
    </row>
    <row r="737" ht="19.5" customHeight="1">
      <c r="B737" s="193"/>
      <c r="C737" s="192"/>
      <c r="D737" s="194"/>
      <c r="E737" s="195"/>
      <c r="F737" s="196"/>
    </row>
    <row r="738" ht="19.5" customHeight="1">
      <c r="B738" s="193"/>
      <c r="C738" s="192"/>
      <c r="D738" s="194"/>
      <c r="E738" s="195"/>
      <c r="F738" s="196"/>
    </row>
    <row r="739" ht="19.5" customHeight="1">
      <c r="B739" s="193"/>
      <c r="C739" s="192"/>
      <c r="D739" s="194"/>
      <c r="E739" s="195"/>
      <c r="F739" s="196"/>
    </row>
    <row r="740" ht="19.5" customHeight="1">
      <c r="B740" s="193"/>
      <c r="C740" s="192"/>
      <c r="D740" s="194"/>
      <c r="E740" s="195"/>
      <c r="F740" s="196"/>
    </row>
    <row r="741" ht="19.5" customHeight="1">
      <c r="B741" s="193"/>
      <c r="C741" s="192"/>
      <c r="D741" s="194"/>
      <c r="E741" s="195"/>
      <c r="F741" s="196"/>
    </row>
    <row r="742" ht="19.5" customHeight="1">
      <c r="B742" s="193"/>
      <c r="C742" s="192"/>
      <c r="D742" s="194"/>
      <c r="E742" s="195"/>
      <c r="F742" s="196"/>
    </row>
    <row r="743" ht="19.5" customHeight="1">
      <c r="B743" s="193"/>
      <c r="C743" s="192"/>
      <c r="D743" s="194"/>
      <c r="E743" s="195"/>
      <c r="F743" s="196"/>
    </row>
    <row r="744" ht="19.5" customHeight="1">
      <c r="B744" s="193"/>
      <c r="C744" s="192"/>
      <c r="D744" s="194"/>
      <c r="E744" s="195"/>
      <c r="F744" s="196"/>
    </row>
    <row r="745" ht="19.5" customHeight="1">
      <c r="B745" s="193"/>
      <c r="C745" s="192"/>
      <c r="D745" s="194"/>
      <c r="E745" s="195"/>
      <c r="F745" s="196"/>
    </row>
    <row r="746" ht="19.5" customHeight="1">
      <c r="B746" s="193"/>
      <c r="C746" s="192"/>
      <c r="D746" s="194"/>
      <c r="E746" s="195"/>
      <c r="F746" s="196"/>
    </row>
    <row r="747" ht="19.5" customHeight="1">
      <c r="B747" s="193"/>
      <c r="C747" s="192"/>
      <c r="D747" s="194"/>
      <c r="E747" s="195"/>
      <c r="F747" s="196"/>
    </row>
    <row r="748" ht="19.5" customHeight="1">
      <c r="B748" s="193"/>
      <c r="C748" s="192"/>
      <c r="D748" s="194"/>
      <c r="E748" s="195"/>
      <c r="F748" s="196"/>
    </row>
    <row r="749" ht="19.5" customHeight="1">
      <c r="B749" s="193"/>
      <c r="C749" s="192"/>
      <c r="D749" s="194"/>
      <c r="E749" s="195"/>
      <c r="F749" s="196"/>
    </row>
    <row r="750" ht="19.5" customHeight="1">
      <c r="B750" s="193"/>
      <c r="C750" s="192"/>
      <c r="D750" s="194"/>
      <c r="E750" s="195"/>
      <c r="F750" s="196"/>
    </row>
    <row r="751" ht="19.5" customHeight="1">
      <c r="B751" s="193"/>
      <c r="C751" s="192"/>
      <c r="D751" s="194"/>
      <c r="E751" s="195"/>
      <c r="F751" s="196"/>
    </row>
    <row r="752" ht="19.5" customHeight="1">
      <c r="B752" s="193"/>
      <c r="C752" s="192"/>
      <c r="D752" s="194"/>
      <c r="E752" s="195"/>
      <c r="F752" s="196"/>
    </row>
    <row r="753" ht="19.5" customHeight="1">
      <c r="B753" s="193"/>
      <c r="C753" s="192"/>
      <c r="D753" s="194"/>
      <c r="E753" s="195"/>
      <c r="F753" s="196"/>
    </row>
    <row r="754" ht="19.5" customHeight="1">
      <c r="B754" s="193"/>
      <c r="C754" s="192"/>
      <c r="D754" s="194"/>
      <c r="E754" s="195"/>
      <c r="F754" s="196"/>
    </row>
    <row r="755" ht="19.5" customHeight="1">
      <c r="B755" s="193"/>
      <c r="C755" s="192"/>
      <c r="D755" s="194"/>
      <c r="E755" s="195"/>
      <c r="F755" s="196"/>
    </row>
    <row r="756" ht="19.5" customHeight="1">
      <c r="B756" s="193"/>
      <c r="C756" s="192"/>
      <c r="D756" s="194"/>
      <c r="E756" s="195"/>
      <c r="F756" s="196"/>
    </row>
    <row r="757" ht="19.5" customHeight="1">
      <c r="B757" s="193"/>
      <c r="C757" s="192"/>
      <c r="D757" s="194"/>
      <c r="E757" s="195"/>
      <c r="F757" s="196"/>
    </row>
    <row r="758" ht="19.5" customHeight="1">
      <c r="B758" s="193"/>
      <c r="C758" s="192"/>
      <c r="D758" s="194"/>
      <c r="E758" s="195"/>
      <c r="F758" s="196"/>
    </row>
    <row r="759" ht="19.5" customHeight="1">
      <c r="B759" s="193"/>
      <c r="C759" s="192"/>
      <c r="D759" s="194"/>
      <c r="E759" s="195"/>
      <c r="F759" s="196"/>
    </row>
    <row r="760" ht="19.5" customHeight="1">
      <c r="B760" s="193"/>
      <c r="C760" s="192"/>
      <c r="D760" s="194"/>
      <c r="E760" s="195"/>
      <c r="F760" s="196"/>
    </row>
    <row r="761" ht="19.5" customHeight="1">
      <c r="B761" s="193"/>
      <c r="C761" s="192"/>
      <c r="D761" s="194"/>
      <c r="E761" s="195"/>
      <c r="F761" s="196"/>
    </row>
    <row r="762" ht="19.5" customHeight="1">
      <c r="B762" s="193"/>
      <c r="C762" s="192"/>
      <c r="D762" s="194"/>
      <c r="E762" s="195"/>
      <c r="F762" s="196"/>
    </row>
    <row r="763" ht="19.5" customHeight="1">
      <c r="B763" s="193"/>
      <c r="C763" s="192"/>
      <c r="D763" s="194"/>
      <c r="E763" s="195"/>
      <c r="F763" s="196"/>
    </row>
    <row r="764" ht="19.5" customHeight="1">
      <c r="B764" s="193"/>
      <c r="C764" s="192"/>
      <c r="D764" s="194"/>
      <c r="E764" s="195"/>
      <c r="F764" s="196"/>
    </row>
    <row r="765" ht="19.5" customHeight="1">
      <c r="B765" s="193"/>
      <c r="C765" s="192"/>
      <c r="D765" s="194"/>
      <c r="E765" s="195"/>
      <c r="F765" s="196"/>
    </row>
    <row r="766" ht="19.5" customHeight="1">
      <c r="B766" s="193"/>
      <c r="C766" s="192"/>
      <c r="D766" s="194"/>
      <c r="E766" s="195"/>
      <c r="F766" s="196"/>
    </row>
    <row r="767" ht="19.5" customHeight="1">
      <c r="B767" s="193"/>
      <c r="C767" s="192"/>
      <c r="D767" s="194"/>
      <c r="E767" s="195"/>
      <c r="F767" s="196"/>
    </row>
    <row r="768" ht="19.5" customHeight="1">
      <c r="B768" s="193"/>
      <c r="C768" s="192"/>
      <c r="D768" s="194"/>
      <c r="E768" s="195"/>
      <c r="F768" s="196"/>
    </row>
    <row r="769" ht="19.5" customHeight="1">
      <c r="B769" s="193"/>
      <c r="C769" s="192"/>
      <c r="D769" s="194"/>
      <c r="E769" s="195"/>
      <c r="F769" s="196"/>
    </row>
    <row r="770" ht="19.5" customHeight="1">
      <c r="B770" s="193"/>
      <c r="C770" s="192"/>
      <c r="D770" s="194"/>
      <c r="E770" s="195"/>
      <c r="F770" s="196"/>
    </row>
    <row r="771" ht="19.5" customHeight="1">
      <c r="B771" s="193"/>
      <c r="C771" s="192"/>
      <c r="D771" s="194"/>
      <c r="E771" s="195"/>
      <c r="F771" s="196"/>
    </row>
    <row r="772" ht="19.5" customHeight="1">
      <c r="B772" s="193"/>
      <c r="C772" s="192"/>
      <c r="D772" s="194"/>
      <c r="E772" s="195"/>
      <c r="F772" s="196"/>
    </row>
    <row r="773" ht="19.5" customHeight="1">
      <c r="B773" s="193"/>
      <c r="C773" s="192"/>
      <c r="D773" s="194"/>
      <c r="E773" s="195"/>
      <c r="F773" s="196"/>
    </row>
    <row r="774" ht="19.5" customHeight="1">
      <c r="B774" s="193"/>
      <c r="C774" s="192"/>
      <c r="D774" s="194"/>
      <c r="E774" s="195"/>
      <c r="F774" s="196"/>
    </row>
    <row r="775" ht="19.5" customHeight="1">
      <c r="B775" s="193"/>
      <c r="C775" s="192"/>
      <c r="D775" s="194"/>
      <c r="E775" s="195"/>
      <c r="F775" s="196"/>
    </row>
    <row r="776" ht="19.5" customHeight="1">
      <c r="B776" s="193"/>
      <c r="C776" s="192"/>
      <c r="D776" s="194"/>
      <c r="E776" s="195"/>
      <c r="F776" s="196"/>
    </row>
    <row r="777" ht="19.5" customHeight="1">
      <c r="B777" s="193"/>
      <c r="C777" s="192"/>
      <c r="D777" s="194"/>
      <c r="E777" s="195"/>
      <c r="F777" s="196"/>
    </row>
    <row r="778" ht="19.5" customHeight="1">
      <c r="B778" s="193"/>
      <c r="C778" s="192"/>
      <c r="D778" s="194"/>
      <c r="E778" s="195"/>
      <c r="F778" s="196"/>
    </row>
    <row r="779" ht="19.5" customHeight="1">
      <c r="B779" s="193"/>
      <c r="C779" s="192"/>
      <c r="D779" s="194"/>
      <c r="E779" s="195"/>
      <c r="F779" s="196"/>
    </row>
    <row r="780" ht="19.5" customHeight="1">
      <c r="B780" s="193"/>
      <c r="C780" s="192"/>
      <c r="D780" s="194"/>
      <c r="E780" s="195"/>
      <c r="F780" s="196"/>
    </row>
    <row r="781" ht="19.5" customHeight="1">
      <c r="B781" s="193"/>
      <c r="C781" s="192"/>
      <c r="D781" s="194"/>
      <c r="E781" s="195"/>
      <c r="F781" s="196"/>
    </row>
    <row r="782" ht="19.5" customHeight="1">
      <c r="B782" s="193"/>
      <c r="C782" s="192"/>
      <c r="D782" s="194"/>
      <c r="E782" s="195"/>
      <c r="F782" s="196"/>
    </row>
    <row r="783" ht="19.5" customHeight="1">
      <c r="B783" s="193"/>
      <c r="C783" s="192"/>
      <c r="D783" s="194"/>
      <c r="E783" s="195"/>
      <c r="F783" s="196"/>
    </row>
    <row r="784" ht="19.5" customHeight="1">
      <c r="B784" s="193"/>
      <c r="C784" s="192"/>
      <c r="D784" s="194"/>
      <c r="E784" s="195"/>
      <c r="F784" s="196"/>
    </row>
    <row r="785" ht="19.5" customHeight="1">
      <c r="B785" s="193"/>
      <c r="C785" s="192"/>
      <c r="D785" s="194"/>
      <c r="E785" s="195"/>
      <c r="F785" s="196"/>
    </row>
    <row r="786" ht="19.5" customHeight="1">
      <c r="B786" s="193"/>
      <c r="C786" s="192"/>
      <c r="D786" s="194"/>
      <c r="E786" s="195"/>
      <c r="F786" s="196"/>
    </row>
    <row r="787" ht="19.5" customHeight="1">
      <c r="B787" s="193"/>
      <c r="C787" s="192"/>
      <c r="D787" s="194"/>
      <c r="E787" s="195"/>
      <c r="F787" s="196"/>
    </row>
    <row r="788" ht="19.5" customHeight="1">
      <c r="B788" s="193"/>
      <c r="C788" s="192"/>
      <c r="D788" s="194"/>
      <c r="E788" s="195"/>
      <c r="F788" s="196"/>
    </row>
    <row r="789" ht="19.5" customHeight="1">
      <c r="B789" s="193"/>
      <c r="C789" s="192"/>
      <c r="D789" s="194"/>
      <c r="E789" s="195"/>
      <c r="F789" s="196"/>
    </row>
    <row r="790" ht="19.5" customHeight="1">
      <c r="B790" s="193"/>
      <c r="C790" s="192"/>
      <c r="D790" s="194"/>
      <c r="E790" s="195"/>
      <c r="F790" s="196"/>
    </row>
    <row r="791" ht="19.5" customHeight="1">
      <c r="B791" s="193"/>
      <c r="C791" s="192"/>
      <c r="D791" s="194"/>
      <c r="E791" s="195"/>
      <c r="F791" s="196"/>
    </row>
    <row r="792" ht="19.5" customHeight="1">
      <c r="B792" s="193"/>
      <c r="C792" s="192"/>
      <c r="D792" s="194"/>
      <c r="E792" s="195"/>
      <c r="F792" s="196"/>
    </row>
    <row r="793" ht="19.5" customHeight="1">
      <c r="B793" s="193"/>
      <c r="C793" s="192"/>
      <c r="D793" s="194"/>
      <c r="E793" s="195"/>
      <c r="F793" s="196"/>
    </row>
    <row r="794" ht="19.5" customHeight="1">
      <c r="B794" s="193"/>
      <c r="C794" s="192"/>
      <c r="D794" s="194"/>
      <c r="E794" s="195"/>
      <c r="F794" s="196"/>
    </row>
    <row r="795" ht="19.5" customHeight="1">
      <c r="B795" s="193"/>
      <c r="C795" s="192"/>
      <c r="D795" s="194"/>
      <c r="E795" s="195"/>
      <c r="F795" s="196"/>
    </row>
    <row r="796" ht="19.5" customHeight="1">
      <c r="B796" s="193"/>
      <c r="C796" s="192"/>
      <c r="D796" s="194"/>
      <c r="E796" s="195"/>
      <c r="F796" s="196"/>
    </row>
    <row r="797" ht="19.5" customHeight="1">
      <c r="B797" s="193"/>
      <c r="C797" s="192"/>
      <c r="D797" s="194"/>
      <c r="E797" s="195"/>
      <c r="F797" s="196"/>
    </row>
    <row r="798" ht="19.5" customHeight="1">
      <c r="B798" s="193"/>
      <c r="C798" s="192"/>
      <c r="D798" s="194"/>
      <c r="E798" s="195"/>
      <c r="F798" s="196"/>
    </row>
    <row r="799" ht="19.5" customHeight="1">
      <c r="B799" s="193"/>
      <c r="C799" s="192"/>
      <c r="D799" s="194"/>
      <c r="E799" s="195"/>
      <c r="F799" s="196"/>
    </row>
    <row r="800" ht="19.5" customHeight="1">
      <c r="B800" s="193"/>
      <c r="C800" s="192"/>
      <c r="D800" s="194"/>
      <c r="E800" s="195"/>
      <c r="F800" s="196"/>
    </row>
    <row r="801" ht="19.5" customHeight="1">
      <c r="B801" s="193"/>
      <c r="C801" s="192"/>
      <c r="D801" s="194"/>
      <c r="E801" s="195"/>
      <c r="F801" s="196"/>
    </row>
    <row r="802" ht="19.5" customHeight="1">
      <c r="B802" s="193"/>
      <c r="C802" s="192"/>
      <c r="D802" s="194"/>
      <c r="E802" s="195"/>
      <c r="F802" s="196"/>
    </row>
    <row r="803" ht="19.5" customHeight="1">
      <c r="B803" s="193"/>
      <c r="C803" s="192"/>
      <c r="D803" s="194"/>
      <c r="E803" s="195"/>
      <c r="F803" s="196"/>
    </row>
    <row r="804" ht="19.5" customHeight="1">
      <c r="B804" s="193"/>
      <c r="C804" s="192"/>
      <c r="D804" s="194"/>
      <c r="E804" s="195"/>
      <c r="F804" s="196"/>
    </row>
    <row r="805" ht="19.5" customHeight="1">
      <c r="B805" s="193"/>
      <c r="C805" s="192"/>
      <c r="D805" s="194"/>
      <c r="E805" s="195"/>
      <c r="F805" s="196"/>
    </row>
    <row r="806" ht="19.5" customHeight="1">
      <c r="B806" s="193"/>
      <c r="C806" s="192"/>
      <c r="D806" s="194"/>
      <c r="E806" s="195"/>
      <c r="F806" s="196"/>
    </row>
    <row r="807" ht="19.5" customHeight="1">
      <c r="B807" s="193"/>
      <c r="C807" s="192"/>
      <c r="D807" s="194"/>
      <c r="E807" s="195"/>
      <c r="F807" s="196"/>
    </row>
    <row r="808" ht="19.5" customHeight="1">
      <c r="B808" s="193"/>
      <c r="C808" s="192"/>
      <c r="D808" s="194"/>
      <c r="E808" s="195"/>
      <c r="F808" s="196"/>
    </row>
    <row r="809" ht="19.5" customHeight="1">
      <c r="B809" s="193"/>
      <c r="C809" s="192"/>
      <c r="D809" s="194"/>
      <c r="E809" s="195"/>
      <c r="F809" s="196"/>
    </row>
    <row r="810" ht="19.5" customHeight="1">
      <c r="B810" s="193"/>
      <c r="C810" s="192"/>
      <c r="D810" s="194"/>
      <c r="E810" s="195"/>
      <c r="F810" s="196"/>
    </row>
    <row r="811" ht="19.5" customHeight="1">
      <c r="B811" s="193"/>
      <c r="C811" s="192"/>
      <c r="D811" s="194"/>
      <c r="E811" s="195"/>
      <c r="F811" s="196"/>
    </row>
    <row r="812" ht="19.5" customHeight="1">
      <c r="B812" s="193"/>
      <c r="C812" s="192"/>
      <c r="D812" s="194"/>
      <c r="E812" s="195"/>
      <c r="F812" s="196"/>
    </row>
    <row r="813" ht="19.5" customHeight="1">
      <c r="B813" s="193"/>
      <c r="C813" s="192"/>
      <c r="D813" s="194"/>
      <c r="E813" s="195"/>
      <c r="F813" s="196"/>
    </row>
    <row r="814" ht="19.5" customHeight="1">
      <c r="B814" s="193"/>
      <c r="C814" s="192"/>
      <c r="D814" s="194"/>
      <c r="E814" s="195"/>
      <c r="F814" s="196"/>
    </row>
    <row r="815" ht="19.5" customHeight="1">
      <c r="B815" s="193"/>
      <c r="C815" s="192"/>
      <c r="D815" s="194"/>
      <c r="E815" s="195"/>
      <c r="F815" s="196"/>
    </row>
    <row r="816" ht="19.5" customHeight="1">
      <c r="B816" s="193"/>
      <c r="C816" s="192"/>
      <c r="D816" s="194"/>
      <c r="E816" s="195"/>
      <c r="F816" s="196"/>
    </row>
    <row r="817" ht="19.5" customHeight="1">
      <c r="B817" s="193"/>
      <c r="C817" s="192"/>
      <c r="D817" s="194"/>
      <c r="E817" s="195"/>
      <c r="F817" s="196"/>
    </row>
    <row r="818" ht="19.5" customHeight="1">
      <c r="B818" s="193"/>
      <c r="C818" s="192"/>
      <c r="D818" s="194"/>
      <c r="E818" s="195"/>
      <c r="F818" s="196"/>
    </row>
    <row r="819" ht="19.5" customHeight="1">
      <c r="B819" s="193"/>
      <c r="C819" s="192"/>
      <c r="D819" s="194"/>
      <c r="E819" s="195"/>
      <c r="F819" s="196"/>
    </row>
    <row r="820" ht="19.5" customHeight="1">
      <c r="B820" s="193"/>
      <c r="C820" s="192"/>
      <c r="D820" s="194"/>
      <c r="E820" s="195"/>
      <c r="F820" s="196"/>
    </row>
    <row r="821" ht="19.5" customHeight="1">
      <c r="B821" s="193"/>
      <c r="C821" s="192"/>
      <c r="D821" s="194"/>
      <c r="E821" s="195"/>
      <c r="F821" s="196"/>
    </row>
    <row r="822" ht="19.5" customHeight="1">
      <c r="B822" s="193"/>
      <c r="C822" s="192"/>
      <c r="D822" s="194"/>
      <c r="E822" s="195"/>
      <c r="F822" s="196"/>
    </row>
    <row r="823" ht="19.5" customHeight="1">
      <c r="B823" s="193"/>
      <c r="C823" s="192"/>
      <c r="D823" s="194"/>
      <c r="E823" s="195"/>
      <c r="F823" s="196"/>
    </row>
    <row r="824" ht="19.5" customHeight="1">
      <c r="B824" s="193"/>
      <c r="C824" s="192"/>
      <c r="D824" s="194"/>
      <c r="E824" s="195"/>
      <c r="F824" s="196"/>
    </row>
    <row r="825" ht="19.5" customHeight="1">
      <c r="B825" s="193"/>
      <c r="C825" s="192"/>
      <c r="D825" s="194"/>
      <c r="E825" s="195"/>
      <c r="F825" s="196"/>
    </row>
    <row r="826" ht="19.5" customHeight="1">
      <c r="B826" s="193"/>
      <c r="C826" s="192"/>
      <c r="D826" s="194"/>
      <c r="E826" s="195"/>
      <c r="F826" s="196"/>
    </row>
    <row r="827" ht="19.5" customHeight="1">
      <c r="B827" s="193"/>
      <c r="C827" s="192"/>
      <c r="D827" s="194"/>
      <c r="E827" s="195"/>
      <c r="F827" s="196"/>
    </row>
    <row r="828" ht="19.5" customHeight="1">
      <c r="B828" s="193"/>
      <c r="C828" s="192"/>
      <c r="D828" s="194"/>
      <c r="E828" s="195"/>
      <c r="F828" s="196"/>
    </row>
    <row r="829" ht="19.5" customHeight="1">
      <c r="B829" s="193"/>
      <c r="C829" s="192"/>
      <c r="D829" s="194"/>
      <c r="E829" s="195"/>
      <c r="F829" s="196"/>
    </row>
    <row r="830" ht="19.5" customHeight="1">
      <c r="B830" s="193"/>
      <c r="C830" s="192"/>
      <c r="D830" s="194"/>
      <c r="E830" s="195"/>
      <c r="F830" s="196"/>
    </row>
    <row r="831" ht="19.5" customHeight="1">
      <c r="B831" s="193"/>
      <c r="C831" s="192"/>
      <c r="D831" s="194"/>
      <c r="E831" s="195"/>
      <c r="F831" s="196"/>
    </row>
    <row r="832" ht="19.5" customHeight="1">
      <c r="B832" s="193"/>
      <c r="C832" s="192"/>
      <c r="D832" s="194"/>
      <c r="E832" s="195"/>
      <c r="F832" s="196"/>
    </row>
    <row r="833" ht="19.5" customHeight="1">
      <c r="B833" s="193"/>
      <c r="C833" s="192"/>
      <c r="D833" s="194"/>
      <c r="E833" s="195"/>
      <c r="F833" s="196"/>
    </row>
    <row r="834" ht="19.5" customHeight="1">
      <c r="B834" s="193"/>
      <c r="C834" s="192"/>
      <c r="D834" s="194"/>
      <c r="E834" s="195"/>
      <c r="F834" s="196"/>
    </row>
    <row r="835" ht="19.5" customHeight="1">
      <c r="B835" s="193"/>
      <c r="C835" s="192"/>
      <c r="D835" s="194"/>
      <c r="E835" s="195"/>
      <c r="F835" s="196"/>
    </row>
    <row r="836" ht="19.5" customHeight="1">
      <c r="B836" s="193"/>
      <c r="C836" s="192"/>
      <c r="D836" s="194"/>
      <c r="E836" s="195"/>
      <c r="F836" s="196"/>
    </row>
    <row r="837" ht="19.5" customHeight="1">
      <c r="B837" s="193"/>
      <c r="C837" s="192"/>
      <c r="D837" s="194"/>
      <c r="E837" s="195"/>
      <c r="F837" s="196"/>
    </row>
    <row r="838" ht="19.5" customHeight="1">
      <c r="B838" s="193"/>
      <c r="C838" s="192"/>
      <c r="D838" s="194"/>
      <c r="E838" s="195"/>
      <c r="F838" s="196"/>
    </row>
    <row r="839" ht="19.5" customHeight="1">
      <c r="B839" s="193"/>
      <c r="C839" s="192"/>
      <c r="D839" s="194"/>
      <c r="E839" s="195"/>
      <c r="F839" s="196"/>
    </row>
    <row r="840" ht="19.5" customHeight="1">
      <c r="B840" s="193"/>
      <c r="C840" s="192"/>
      <c r="D840" s="194"/>
      <c r="E840" s="195"/>
      <c r="F840" s="196"/>
    </row>
    <row r="841" ht="19.5" customHeight="1">
      <c r="B841" s="193"/>
      <c r="C841" s="192"/>
      <c r="D841" s="194"/>
      <c r="E841" s="195"/>
      <c r="F841" s="196"/>
    </row>
    <row r="842" ht="19.5" customHeight="1">
      <c r="B842" s="193"/>
      <c r="C842" s="192"/>
      <c r="D842" s="194"/>
      <c r="E842" s="195"/>
      <c r="F842" s="196"/>
    </row>
    <row r="843" ht="19.5" customHeight="1">
      <c r="B843" s="193"/>
      <c r="C843" s="192"/>
      <c r="D843" s="194"/>
      <c r="E843" s="195"/>
      <c r="F843" s="196"/>
    </row>
    <row r="844" ht="19.5" customHeight="1">
      <c r="B844" s="193"/>
      <c r="C844" s="192"/>
      <c r="D844" s="194"/>
      <c r="E844" s="195"/>
      <c r="F844" s="196"/>
    </row>
    <row r="845" ht="19.5" customHeight="1">
      <c r="B845" s="193"/>
      <c r="C845" s="192"/>
      <c r="D845" s="194"/>
      <c r="E845" s="195"/>
      <c r="F845" s="196"/>
    </row>
    <row r="846" ht="19.5" customHeight="1">
      <c r="B846" s="193"/>
      <c r="C846" s="192"/>
      <c r="D846" s="194"/>
      <c r="E846" s="195"/>
      <c r="F846" s="196"/>
    </row>
    <row r="847" ht="19.5" customHeight="1">
      <c r="B847" s="193"/>
      <c r="C847" s="192"/>
      <c r="D847" s="194"/>
      <c r="E847" s="195"/>
      <c r="F847" s="196"/>
    </row>
    <row r="848" ht="19.5" customHeight="1">
      <c r="B848" s="193"/>
      <c r="C848" s="192"/>
      <c r="D848" s="194"/>
      <c r="E848" s="195"/>
      <c r="F848" s="196"/>
    </row>
    <row r="849" ht="19.5" customHeight="1">
      <c r="B849" s="193"/>
      <c r="C849" s="192"/>
      <c r="D849" s="194"/>
      <c r="E849" s="195"/>
      <c r="F849" s="196"/>
    </row>
    <row r="850" ht="19.5" customHeight="1">
      <c r="B850" s="193"/>
      <c r="C850" s="192"/>
      <c r="D850" s="194"/>
      <c r="E850" s="195"/>
      <c r="F850" s="196"/>
    </row>
    <row r="851" ht="19.5" customHeight="1">
      <c r="B851" s="193"/>
      <c r="C851" s="192"/>
      <c r="D851" s="194"/>
      <c r="E851" s="195"/>
      <c r="F851" s="196"/>
    </row>
    <row r="852" ht="19.5" customHeight="1">
      <c r="B852" s="193"/>
      <c r="C852" s="192"/>
      <c r="D852" s="194"/>
      <c r="E852" s="195"/>
      <c r="F852" s="196"/>
    </row>
    <row r="853" ht="19.5" customHeight="1">
      <c r="B853" s="193"/>
      <c r="C853" s="192"/>
      <c r="D853" s="194"/>
      <c r="E853" s="195"/>
      <c r="F853" s="196"/>
    </row>
    <row r="854" ht="19.5" customHeight="1">
      <c r="B854" s="193"/>
      <c r="C854" s="192"/>
      <c r="D854" s="194"/>
      <c r="E854" s="195"/>
      <c r="F854" s="196"/>
    </row>
    <row r="855" ht="19.5" customHeight="1">
      <c r="B855" s="193"/>
      <c r="C855" s="192"/>
      <c r="D855" s="194"/>
      <c r="E855" s="195"/>
      <c r="F855" s="196"/>
    </row>
    <row r="856" ht="19.5" customHeight="1">
      <c r="B856" s="193"/>
      <c r="C856" s="192"/>
      <c r="D856" s="194"/>
      <c r="E856" s="195"/>
      <c r="F856" s="196"/>
    </row>
    <row r="857" ht="19.5" customHeight="1">
      <c r="B857" s="193"/>
      <c r="C857" s="192"/>
      <c r="D857" s="194"/>
      <c r="E857" s="195"/>
      <c r="F857" s="196"/>
    </row>
    <row r="858" ht="19.5" customHeight="1">
      <c r="B858" s="193"/>
      <c r="C858" s="192"/>
      <c r="D858" s="194"/>
      <c r="E858" s="195"/>
      <c r="F858" s="196"/>
    </row>
    <row r="859" ht="19.5" customHeight="1">
      <c r="B859" s="193"/>
      <c r="C859" s="192"/>
      <c r="D859" s="194"/>
      <c r="E859" s="195"/>
      <c r="F859" s="196"/>
    </row>
    <row r="860" ht="19.5" customHeight="1">
      <c r="B860" s="193"/>
      <c r="C860" s="192"/>
      <c r="D860" s="194"/>
      <c r="E860" s="195"/>
      <c r="F860" s="196"/>
    </row>
    <row r="861" ht="19.5" customHeight="1">
      <c r="B861" s="193"/>
      <c r="C861" s="192"/>
      <c r="D861" s="194"/>
      <c r="E861" s="195"/>
      <c r="F861" s="196"/>
    </row>
    <row r="862" ht="19.5" customHeight="1">
      <c r="B862" s="193"/>
      <c r="C862" s="192"/>
      <c r="D862" s="194"/>
      <c r="E862" s="195"/>
      <c r="F862" s="196"/>
    </row>
    <row r="863" ht="19.5" customHeight="1">
      <c r="B863" s="193"/>
      <c r="C863" s="192"/>
      <c r="D863" s="194"/>
      <c r="E863" s="195"/>
      <c r="F863" s="196"/>
    </row>
    <row r="864" ht="19.5" customHeight="1">
      <c r="B864" s="193"/>
      <c r="C864" s="192"/>
      <c r="D864" s="194"/>
      <c r="E864" s="195"/>
      <c r="F864" s="196"/>
    </row>
    <row r="865" ht="19.5" customHeight="1">
      <c r="B865" s="193"/>
      <c r="C865" s="192"/>
      <c r="D865" s="194"/>
      <c r="E865" s="195"/>
      <c r="F865" s="196"/>
    </row>
    <row r="866" ht="19.5" customHeight="1">
      <c r="B866" s="193"/>
      <c r="C866" s="192"/>
      <c r="D866" s="194"/>
      <c r="E866" s="195"/>
      <c r="F866" s="196"/>
    </row>
    <row r="867" ht="19.5" customHeight="1">
      <c r="B867" s="193"/>
      <c r="C867" s="192"/>
      <c r="D867" s="194"/>
      <c r="E867" s="195"/>
      <c r="F867" s="196"/>
    </row>
    <row r="868" ht="19.5" customHeight="1">
      <c r="B868" s="193"/>
      <c r="C868" s="192"/>
      <c r="D868" s="194"/>
      <c r="E868" s="195"/>
      <c r="F868" s="196"/>
    </row>
    <row r="869" ht="19.5" customHeight="1">
      <c r="B869" s="193"/>
      <c r="C869" s="192"/>
      <c r="D869" s="194"/>
      <c r="E869" s="195"/>
      <c r="F869" s="196"/>
    </row>
    <row r="870" ht="19.5" customHeight="1">
      <c r="B870" s="193"/>
      <c r="C870" s="192"/>
      <c r="D870" s="194"/>
      <c r="E870" s="195"/>
      <c r="F870" s="196"/>
    </row>
    <row r="871" ht="19.5" customHeight="1">
      <c r="B871" s="193"/>
      <c r="C871" s="192"/>
      <c r="D871" s="194"/>
      <c r="E871" s="195"/>
      <c r="F871" s="196"/>
    </row>
    <row r="872" ht="19.5" customHeight="1">
      <c r="B872" s="193"/>
      <c r="C872" s="192"/>
      <c r="D872" s="194"/>
      <c r="E872" s="195"/>
      <c r="F872" s="196"/>
    </row>
    <row r="873" ht="19.5" customHeight="1">
      <c r="B873" s="193"/>
      <c r="C873" s="192"/>
      <c r="D873" s="194"/>
      <c r="E873" s="195"/>
      <c r="F873" s="196"/>
    </row>
    <row r="874" ht="19.5" customHeight="1">
      <c r="B874" s="193"/>
      <c r="C874" s="192"/>
      <c r="D874" s="194"/>
      <c r="E874" s="195"/>
      <c r="F874" s="196"/>
    </row>
    <row r="875" ht="19.5" customHeight="1">
      <c r="B875" s="193"/>
      <c r="C875" s="192"/>
      <c r="D875" s="194"/>
      <c r="E875" s="195"/>
      <c r="F875" s="196"/>
    </row>
    <row r="876" ht="19.5" customHeight="1">
      <c r="B876" s="193"/>
      <c r="C876" s="192"/>
      <c r="D876" s="194"/>
      <c r="E876" s="195"/>
      <c r="F876" s="196"/>
    </row>
    <row r="877" ht="19.5" customHeight="1">
      <c r="B877" s="193"/>
      <c r="C877" s="192"/>
      <c r="D877" s="194"/>
      <c r="E877" s="195"/>
      <c r="F877" s="196"/>
    </row>
    <row r="878" ht="19.5" customHeight="1">
      <c r="B878" s="193"/>
      <c r="C878" s="192"/>
      <c r="D878" s="194"/>
      <c r="E878" s="195"/>
      <c r="F878" s="196"/>
    </row>
    <row r="879" ht="19.5" customHeight="1">
      <c r="B879" s="193"/>
      <c r="C879" s="192"/>
      <c r="D879" s="194"/>
      <c r="E879" s="195"/>
      <c r="F879" s="196"/>
    </row>
    <row r="880" ht="19.5" customHeight="1">
      <c r="B880" s="193"/>
      <c r="C880" s="192"/>
      <c r="D880" s="194"/>
      <c r="E880" s="195"/>
      <c r="F880" s="196"/>
    </row>
    <row r="881" ht="19.5" customHeight="1">
      <c r="B881" s="193"/>
      <c r="C881" s="192"/>
      <c r="D881" s="194"/>
      <c r="E881" s="195"/>
      <c r="F881" s="196"/>
    </row>
    <row r="882" ht="19.5" customHeight="1">
      <c r="B882" s="193"/>
      <c r="C882" s="192"/>
      <c r="D882" s="194"/>
      <c r="E882" s="195"/>
      <c r="F882" s="196"/>
    </row>
    <row r="883" ht="19.5" customHeight="1">
      <c r="B883" s="193"/>
      <c r="C883" s="192"/>
      <c r="D883" s="194"/>
      <c r="E883" s="195"/>
      <c r="F883" s="196"/>
    </row>
    <row r="884" ht="19.5" customHeight="1">
      <c r="B884" s="193"/>
      <c r="C884" s="192"/>
      <c r="D884" s="194"/>
      <c r="E884" s="195"/>
      <c r="F884" s="196"/>
    </row>
    <row r="885" ht="19.5" customHeight="1">
      <c r="B885" s="193"/>
      <c r="C885" s="192"/>
      <c r="D885" s="194"/>
      <c r="E885" s="195"/>
      <c r="F885" s="196"/>
    </row>
    <row r="886" ht="19.5" customHeight="1">
      <c r="B886" s="193"/>
      <c r="C886" s="192"/>
      <c r="D886" s="194"/>
      <c r="E886" s="195"/>
      <c r="F886" s="196"/>
    </row>
    <row r="887" ht="19.5" customHeight="1">
      <c r="B887" s="193"/>
      <c r="C887" s="192"/>
      <c r="D887" s="194"/>
      <c r="E887" s="195"/>
      <c r="F887" s="196"/>
    </row>
    <row r="888" ht="19.5" customHeight="1">
      <c r="B888" s="193"/>
      <c r="C888" s="192"/>
      <c r="D888" s="194"/>
      <c r="E888" s="195"/>
      <c r="F888" s="196"/>
    </row>
    <row r="889" ht="19.5" customHeight="1">
      <c r="B889" s="193"/>
      <c r="C889" s="192"/>
      <c r="D889" s="194"/>
      <c r="E889" s="195"/>
      <c r="F889" s="196"/>
    </row>
    <row r="890" ht="19.5" customHeight="1">
      <c r="B890" s="193"/>
      <c r="C890" s="192"/>
      <c r="D890" s="194"/>
      <c r="E890" s="195"/>
      <c r="F890" s="196"/>
    </row>
    <row r="891" ht="19.5" customHeight="1">
      <c r="B891" s="193"/>
      <c r="C891" s="192"/>
      <c r="D891" s="194"/>
      <c r="E891" s="195"/>
      <c r="F891" s="196"/>
    </row>
    <row r="892" ht="19.5" customHeight="1">
      <c r="B892" s="193"/>
      <c r="C892" s="192"/>
      <c r="D892" s="194"/>
      <c r="E892" s="195"/>
      <c r="F892" s="196"/>
    </row>
    <row r="893" ht="19.5" customHeight="1">
      <c r="B893" s="193"/>
      <c r="C893" s="192"/>
      <c r="D893" s="194"/>
      <c r="E893" s="195"/>
      <c r="F893" s="196"/>
    </row>
    <row r="894" ht="19.5" customHeight="1">
      <c r="B894" s="193"/>
      <c r="C894" s="192"/>
      <c r="D894" s="194"/>
      <c r="E894" s="195"/>
      <c r="F894" s="196"/>
    </row>
    <row r="895" ht="19.5" customHeight="1">
      <c r="B895" s="193"/>
      <c r="C895" s="192"/>
      <c r="D895" s="194"/>
      <c r="E895" s="195"/>
      <c r="F895" s="196"/>
    </row>
    <row r="896" ht="19.5" customHeight="1">
      <c r="B896" s="193"/>
      <c r="C896" s="192"/>
      <c r="D896" s="194"/>
      <c r="E896" s="195"/>
      <c r="F896" s="196"/>
    </row>
    <row r="897" ht="19.5" customHeight="1">
      <c r="B897" s="193"/>
      <c r="C897" s="192"/>
      <c r="D897" s="194"/>
      <c r="E897" s="195"/>
      <c r="F897" s="196"/>
    </row>
    <row r="898" ht="19.5" customHeight="1">
      <c r="B898" s="193"/>
      <c r="C898" s="192"/>
      <c r="D898" s="194"/>
      <c r="E898" s="195"/>
      <c r="F898" s="196"/>
    </row>
    <row r="899" ht="19.5" customHeight="1">
      <c r="B899" s="193"/>
      <c r="C899" s="192"/>
      <c r="D899" s="194"/>
      <c r="E899" s="195"/>
      <c r="F899" s="196"/>
    </row>
    <row r="900" ht="19.5" customHeight="1">
      <c r="B900" s="193"/>
      <c r="C900" s="192"/>
      <c r="D900" s="194"/>
      <c r="E900" s="195"/>
      <c r="F900" s="196"/>
    </row>
    <row r="901" ht="19.5" customHeight="1">
      <c r="B901" s="193"/>
      <c r="C901" s="192"/>
      <c r="D901" s="194"/>
      <c r="E901" s="195"/>
      <c r="F901" s="196"/>
    </row>
    <row r="902" ht="19.5" customHeight="1">
      <c r="B902" s="193"/>
      <c r="C902" s="192"/>
      <c r="D902" s="194"/>
      <c r="E902" s="195"/>
      <c r="F902" s="196"/>
    </row>
    <row r="903" ht="19.5" customHeight="1">
      <c r="B903" s="193"/>
      <c r="C903" s="192"/>
      <c r="D903" s="194"/>
      <c r="E903" s="195"/>
      <c r="F903" s="196"/>
    </row>
    <row r="904" ht="19.5" customHeight="1">
      <c r="B904" s="193"/>
      <c r="C904" s="192"/>
      <c r="D904" s="194"/>
      <c r="E904" s="195"/>
      <c r="F904" s="196"/>
    </row>
    <row r="905" ht="19.5" customHeight="1">
      <c r="B905" s="193"/>
      <c r="C905" s="192"/>
      <c r="D905" s="194"/>
      <c r="E905" s="195"/>
      <c r="F905" s="196"/>
    </row>
    <row r="906" ht="19.5" customHeight="1">
      <c r="B906" s="193"/>
      <c r="C906" s="192"/>
      <c r="D906" s="194"/>
      <c r="E906" s="195"/>
      <c r="F906" s="196"/>
    </row>
    <row r="907" ht="19.5" customHeight="1">
      <c r="B907" s="193"/>
      <c r="C907" s="192"/>
      <c r="D907" s="194"/>
      <c r="E907" s="195"/>
      <c r="F907" s="196"/>
    </row>
    <row r="908" ht="19.5" customHeight="1">
      <c r="B908" s="193"/>
      <c r="C908" s="192"/>
      <c r="D908" s="194"/>
      <c r="E908" s="195"/>
      <c r="F908" s="196"/>
    </row>
    <row r="909" ht="19.5" customHeight="1">
      <c r="B909" s="193"/>
      <c r="C909" s="192"/>
      <c r="D909" s="194"/>
      <c r="E909" s="195"/>
      <c r="F909" s="196"/>
    </row>
    <row r="910" ht="19.5" customHeight="1">
      <c r="B910" s="193"/>
      <c r="C910" s="192"/>
      <c r="D910" s="194"/>
      <c r="E910" s="195"/>
      <c r="F910" s="196"/>
    </row>
    <row r="911" ht="19.5" customHeight="1">
      <c r="B911" s="193"/>
      <c r="C911" s="192"/>
      <c r="D911" s="194"/>
      <c r="E911" s="195"/>
      <c r="F911" s="196"/>
    </row>
    <row r="912" ht="19.5" customHeight="1">
      <c r="B912" s="193"/>
      <c r="C912" s="192"/>
      <c r="D912" s="194"/>
      <c r="E912" s="195"/>
      <c r="F912" s="196"/>
    </row>
    <row r="913" ht="19.5" customHeight="1">
      <c r="B913" s="193"/>
      <c r="C913" s="192"/>
      <c r="D913" s="194"/>
      <c r="E913" s="195"/>
      <c r="F913" s="196"/>
    </row>
    <row r="914" ht="19.5" customHeight="1">
      <c r="B914" s="193"/>
      <c r="C914" s="192"/>
      <c r="D914" s="194"/>
      <c r="E914" s="195"/>
      <c r="F914" s="196"/>
    </row>
    <row r="915" ht="19.5" customHeight="1">
      <c r="B915" s="193"/>
      <c r="C915" s="192"/>
      <c r="D915" s="194"/>
      <c r="E915" s="195"/>
      <c r="F915" s="196"/>
    </row>
    <row r="916" ht="19.5" customHeight="1">
      <c r="B916" s="193"/>
      <c r="C916" s="192"/>
      <c r="D916" s="194"/>
      <c r="E916" s="195"/>
      <c r="F916" s="196"/>
    </row>
    <row r="917" ht="19.5" customHeight="1">
      <c r="B917" s="193"/>
      <c r="C917" s="192"/>
      <c r="D917" s="194"/>
      <c r="E917" s="195"/>
      <c r="F917" s="196"/>
    </row>
    <row r="918" ht="19.5" customHeight="1">
      <c r="B918" s="193"/>
      <c r="C918" s="192"/>
      <c r="D918" s="194"/>
      <c r="E918" s="195"/>
      <c r="F918" s="196"/>
    </row>
    <row r="919" ht="19.5" customHeight="1">
      <c r="B919" s="193"/>
      <c r="C919" s="192"/>
      <c r="D919" s="194"/>
      <c r="E919" s="195"/>
      <c r="F919" s="196"/>
    </row>
    <row r="920" ht="19.5" customHeight="1">
      <c r="B920" s="193"/>
      <c r="C920" s="192"/>
      <c r="D920" s="194"/>
      <c r="E920" s="195"/>
      <c r="F920" s="196"/>
    </row>
    <row r="921" ht="19.5" customHeight="1">
      <c r="B921" s="193"/>
      <c r="C921" s="192"/>
      <c r="D921" s="194"/>
      <c r="E921" s="195"/>
      <c r="F921" s="196"/>
    </row>
    <row r="922" ht="19.5" customHeight="1">
      <c r="B922" s="193"/>
      <c r="C922" s="192"/>
      <c r="D922" s="194"/>
      <c r="E922" s="195"/>
      <c r="F922" s="196"/>
    </row>
    <row r="923" ht="19.5" customHeight="1">
      <c r="B923" s="193"/>
      <c r="C923" s="192"/>
      <c r="D923" s="194"/>
      <c r="E923" s="195"/>
      <c r="F923" s="196"/>
    </row>
    <row r="924" ht="19.5" customHeight="1">
      <c r="B924" s="193"/>
      <c r="C924" s="192"/>
      <c r="D924" s="194"/>
      <c r="E924" s="195"/>
      <c r="F924" s="196"/>
    </row>
    <row r="925" ht="19.5" customHeight="1">
      <c r="B925" s="193"/>
      <c r="C925" s="192"/>
      <c r="D925" s="194"/>
      <c r="E925" s="195"/>
      <c r="F925" s="196"/>
    </row>
    <row r="926" ht="19.5" customHeight="1">
      <c r="B926" s="193"/>
      <c r="C926" s="192"/>
      <c r="D926" s="194"/>
      <c r="E926" s="195"/>
      <c r="F926" s="196"/>
    </row>
    <row r="927" ht="19.5" customHeight="1">
      <c r="B927" s="193"/>
      <c r="C927" s="192"/>
      <c r="D927" s="194"/>
      <c r="E927" s="195"/>
      <c r="F927" s="196"/>
    </row>
    <row r="928" ht="19.5" customHeight="1">
      <c r="B928" s="193"/>
      <c r="C928" s="192"/>
      <c r="D928" s="194"/>
      <c r="E928" s="195"/>
      <c r="F928" s="196"/>
    </row>
    <row r="929" ht="19.5" customHeight="1">
      <c r="B929" s="193"/>
      <c r="C929" s="192"/>
      <c r="D929" s="194"/>
      <c r="E929" s="195"/>
      <c r="F929" s="196"/>
    </row>
    <row r="930" ht="19.5" customHeight="1">
      <c r="B930" s="193"/>
      <c r="C930" s="192"/>
      <c r="D930" s="194"/>
      <c r="E930" s="195"/>
      <c r="F930" s="196"/>
    </row>
    <row r="931" ht="19.5" customHeight="1">
      <c r="B931" s="193"/>
      <c r="C931" s="192"/>
      <c r="D931" s="194"/>
      <c r="E931" s="195"/>
      <c r="F931" s="196"/>
    </row>
    <row r="932" ht="19.5" customHeight="1">
      <c r="B932" s="193"/>
      <c r="C932" s="192"/>
      <c r="D932" s="194"/>
      <c r="E932" s="195"/>
      <c r="F932" s="196"/>
    </row>
    <row r="933" ht="19.5" customHeight="1">
      <c r="B933" s="193"/>
      <c r="C933" s="192"/>
      <c r="D933" s="194"/>
      <c r="E933" s="195"/>
      <c r="F933" s="196"/>
    </row>
    <row r="934" ht="19.5" customHeight="1">
      <c r="B934" s="193"/>
      <c r="C934" s="192"/>
      <c r="D934" s="194"/>
      <c r="E934" s="195"/>
      <c r="F934" s="196"/>
    </row>
    <row r="935" ht="19.5" customHeight="1">
      <c r="B935" s="193"/>
      <c r="C935" s="192"/>
      <c r="D935" s="194"/>
      <c r="E935" s="195"/>
      <c r="F935" s="196"/>
    </row>
    <row r="936" ht="19.5" customHeight="1">
      <c r="B936" s="193"/>
      <c r="C936" s="192"/>
      <c r="D936" s="194"/>
      <c r="E936" s="195"/>
      <c r="F936" s="196"/>
    </row>
    <row r="937" ht="19.5" customHeight="1">
      <c r="B937" s="193"/>
      <c r="C937" s="192"/>
      <c r="D937" s="194"/>
      <c r="E937" s="195"/>
      <c r="F937" s="196"/>
    </row>
    <row r="938" ht="19.5" customHeight="1">
      <c r="B938" s="193"/>
      <c r="C938" s="192"/>
      <c r="D938" s="194"/>
      <c r="E938" s="195"/>
      <c r="F938" s="196"/>
    </row>
    <row r="939" ht="19.5" customHeight="1">
      <c r="B939" s="193"/>
      <c r="C939" s="192"/>
      <c r="D939" s="194"/>
      <c r="E939" s="195"/>
      <c r="F939" s="196"/>
    </row>
    <row r="940" ht="19.5" customHeight="1">
      <c r="B940" s="193"/>
      <c r="C940" s="192"/>
      <c r="D940" s="194"/>
      <c r="E940" s="195"/>
      <c r="F940" s="196"/>
    </row>
    <row r="941" ht="19.5" customHeight="1">
      <c r="B941" s="193"/>
      <c r="C941" s="192"/>
      <c r="D941" s="194"/>
      <c r="E941" s="195"/>
      <c r="F941" s="196"/>
    </row>
    <row r="942" ht="19.5" customHeight="1">
      <c r="B942" s="193"/>
      <c r="C942" s="192"/>
      <c r="D942" s="194"/>
      <c r="E942" s="195"/>
      <c r="F942" s="196"/>
    </row>
    <row r="943" ht="19.5" customHeight="1">
      <c r="B943" s="193"/>
      <c r="C943" s="192"/>
      <c r="D943" s="194"/>
      <c r="E943" s="195"/>
      <c r="F943" s="196"/>
    </row>
    <row r="944" ht="19.5" customHeight="1">
      <c r="B944" s="193"/>
      <c r="C944" s="192"/>
      <c r="D944" s="194"/>
      <c r="E944" s="195"/>
      <c r="F944" s="196"/>
    </row>
    <row r="945" ht="19.5" customHeight="1">
      <c r="B945" s="193"/>
      <c r="C945" s="192"/>
      <c r="D945" s="194"/>
      <c r="E945" s="195"/>
      <c r="F945" s="196"/>
    </row>
    <row r="946" ht="19.5" customHeight="1">
      <c r="B946" s="193"/>
      <c r="C946" s="192"/>
      <c r="D946" s="194"/>
      <c r="E946" s="195"/>
      <c r="F946" s="196"/>
    </row>
    <row r="947" ht="19.5" customHeight="1">
      <c r="B947" s="193"/>
      <c r="C947" s="192"/>
      <c r="D947" s="194"/>
      <c r="E947" s="195"/>
      <c r="F947" s="196"/>
    </row>
    <row r="948" ht="19.5" customHeight="1">
      <c r="B948" s="193"/>
      <c r="C948" s="192"/>
      <c r="D948" s="194"/>
      <c r="E948" s="195"/>
      <c r="F948" s="196"/>
    </row>
    <row r="949" ht="19.5" customHeight="1">
      <c r="B949" s="193"/>
      <c r="C949" s="192"/>
      <c r="D949" s="194"/>
      <c r="E949" s="195"/>
      <c r="F949" s="196"/>
    </row>
    <row r="950" ht="19.5" customHeight="1">
      <c r="B950" s="193"/>
      <c r="C950" s="192"/>
      <c r="D950" s="194"/>
      <c r="E950" s="195"/>
      <c r="F950" s="196"/>
    </row>
    <row r="951" ht="19.5" customHeight="1">
      <c r="B951" s="193"/>
      <c r="C951" s="192"/>
      <c r="D951" s="194"/>
      <c r="E951" s="195"/>
      <c r="F951" s="196"/>
    </row>
    <row r="952" ht="19.5" customHeight="1">
      <c r="B952" s="193"/>
      <c r="C952" s="192"/>
      <c r="D952" s="194"/>
      <c r="E952" s="195"/>
      <c r="F952" s="196"/>
    </row>
    <row r="953" ht="19.5" customHeight="1">
      <c r="B953" s="193"/>
      <c r="C953" s="192"/>
      <c r="D953" s="194"/>
      <c r="E953" s="195"/>
      <c r="F953" s="196"/>
    </row>
    <row r="954" ht="19.5" customHeight="1">
      <c r="B954" s="193"/>
      <c r="C954" s="192"/>
      <c r="D954" s="194"/>
      <c r="E954" s="195"/>
      <c r="F954" s="196"/>
    </row>
    <row r="955" ht="19.5" customHeight="1">
      <c r="B955" s="193"/>
      <c r="C955" s="192"/>
      <c r="D955" s="194"/>
      <c r="E955" s="195"/>
      <c r="F955" s="196"/>
    </row>
    <row r="956" ht="19.5" customHeight="1">
      <c r="B956" s="193"/>
      <c r="C956" s="192"/>
      <c r="D956" s="194"/>
      <c r="E956" s="195"/>
      <c r="F956" s="196"/>
    </row>
    <row r="957" ht="19.5" customHeight="1">
      <c r="B957" s="193"/>
      <c r="C957" s="192"/>
      <c r="D957" s="194"/>
      <c r="E957" s="195"/>
      <c r="F957" s="196"/>
    </row>
    <row r="958" ht="19.5" customHeight="1">
      <c r="B958" s="193"/>
      <c r="C958" s="192"/>
      <c r="D958" s="194"/>
      <c r="E958" s="195"/>
      <c r="F958" s="196"/>
    </row>
    <row r="959" ht="19.5" customHeight="1">
      <c r="B959" s="193"/>
      <c r="C959" s="192"/>
      <c r="D959" s="194"/>
      <c r="E959" s="195"/>
      <c r="F959" s="196"/>
    </row>
    <row r="960" ht="19.5" customHeight="1">
      <c r="B960" s="193"/>
      <c r="C960" s="192"/>
      <c r="D960" s="194"/>
      <c r="E960" s="195"/>
      <c r="F960" s="196"/>
    </row>
    <row r="961" ht="19.5" customHeight="1">
      <c r="B961" s="193"/>
      <c r="C961" s="192"/>
      <c r="D961" s="194"/>
      <c r="E961" s="195"/>
      <c r="F961" s="196"/>
    </row>
    <row r="962" ht="19.5" customHeight="1">
      <c r="B962" s="193"/>
      <c r="C962" s="192"/>
      <c r="D962" s="194"/>
      <c r="E962" s="195"/>
      <c r="F962" s="196"/>
    </row>
    <row r="963" ht="19.5" customHeight="1">
      <c r="B963" s="193"/>
      <c r="C963" s="192"/>
      <c r="D963" s="194"/>
      <c r="E963" s="195"/>
      <c r="F963" s="196"/>
    </row>
    <row r="964" ht="19.5" customHeight="1">
      <c r="B964" s="193"/>
      <c r="C964" s="192"/>
      <c r="D964" s="194"/>
      <c r="E964" s="195"/>
      <c r="F964" s="196"/>
    </row>
    <row r="965" ht="19.5" customHeight="1">
      <c r="B965" s="193"/>
      <c r="C965" s="192"/>
      <c r="D965" s="194"/>
      <c r="E965" s="195"/>
      <c r="F965" s="196"/>
    </row>
    <row r="966" ht="19.5" customHeight="1">
      <c r="B966" s="193"/>
      <c r="C966" s="192"/>
      <c r="D966" s="194"/>
      <c r="E966" s="195"/>
      <c r="F966" s="196"/>
    </row>
    <row r="967" ht="19.5" customHeight="1">
      <c r="B967" s="193"/>
      <c r="C967" s="192"/>
      <c r="D967" s="194"/>
      <c r="E967" s="195"/>
      <c r="F967" s="196"/>
    </row>
    <row r="968" ht="19.5" customHeight="1">
      <c r="B968" s="193"/>
      <c r="C968" s="192"/>
      <c r="D968" s="194"/>
      <c r="E968" s="195"/>
      <c r="F968" s="196"/>
    </row>
    <row r="969" ht="19.5" customHeight="1">
      <c r="B969" s="193"/>
      <c r="C969" s="192"/>
      <c r="D969" s="194"/>
      <c r="E969" s="195"/>
      <c r="F969" s="196"/>
    </row>
    <row r="970" ht="19.5" customHeight="1">
      <c r="B970" s="193"/>
      <c r="C970" s="192"/>
      <c r="D970" s="194"/>
      <c r="E970" s="195"/>
      <c r="F970" s="196"/>
    </row>
    <row r="971" ht="19.5" customHeight="1">
      <c r="B971" s="193"/>
      <c r="C971" s="192"/>
      <c r="D971" s="194"/>
      <c r="E971" s="195"/>
      <c r="F971" s="196"/>
    </row>
    <row r="972" ht="19.5" customHeight="1">
      <c r="B972" s="193"/>
      <c r="C972" s="192"/>
      <c r="D972" s="194"/>
      <c r="E972" s="195"/>
      <c r="F972" s="196"/>
    </row>
    <row r="973" ht="19.5" customHeight="1">
      <c r="B973" s="193"/>
      <c r="C973" s="192"/>
      <c r="D973" s="194"/>
      <c r="E973" s="195"/>
      <c r="F973" s="196"/>
    </row>
    <row r="974" ht="19.5" customHeight="1">
      <c r="B974" s="193"/>
      <c r="C974" s="192"/>
      <c r="D974" s="194"/>
      <c r="E974" s="195"/>
      <c r="F974" s="196"/>
    </row>
    <row r="975" ht="19.5" customHeight="1">
      <c r="B975" s="193"/>
      <c r="C975" s="192"/>
      <c r="D975" s="194"/>
      <c r="E975" s="195"/>
      <c r="F975" s="196"/>
    </row>
    <row r="976" ht="19.5" customHeight="1">
      <c r="B976" s="193"/>
      <c r="C976" s="192"/>
      <c r="D976" s="194"/>
      <c r="E976" s="195"/>
      <c r="F976" s="196"/>
    </row>
    <row r="977" ht="19.5" customHeight="1">
      <c r="B977" s="193"/>
      <c r="C977" s="192"/>
      <c r="D977" s="194"/>
      <c r="E977" s="195"/>
      <c r="F977" s="196"/>
    </row>
    <row r="978" ht="19.5" customHeight="1">
      <c r="B978" s="193"/>
      <c r="C978" s="192"/>
      <c r="D978" s="194"/>
      <c r="E978" s="195"/>
      <c r="F978" s="196"/>
    </row>
    <row r="979" ht="19.5" customHeight="1">
      <c r="B979" s="193"/>
      <c r="C979" s="192"/>
      <c r="D979" s="194"/>
      <c r="E979" s="195"/>
      <c r="F979" s="196"/>
    </row>
    <row r="980" ht="19.5" customHeight="1">
      <c r="B980" s="193"/>
      <c r="C980" s="192"/>
      <c r="D980" s="194"/>
      <c r="E980" s="195"/>
      <c r="F980" s="196"/>
    </row>
    <row r="981" ht="19.5" customHeight="1">
      <c r="B981" s="193"/>
      <c r="C981" s="192"/>
      <c r="D981" s="194"/>
      <c r="E981" s="195"/>
      <c r="F981" s="196"/>
    </row>
    <row r="982" ht="19.5" customHeight="1">
      <c r="B982" s="193"/>
      <c r="C982" s="192"/>
      <c r="D982" s="194"/>
      <c r="E982" s="195"/>
      <c r="F982" s="196"/>
    </row>
    <row r="983" ht="19.5" customHeight="1">
      <c r="B983" s="193"/>
      <c r="C983" s="192"/>
      <c r="D983" s="194"/>
      <c r="E983" s="195"/>
      <c r="F983" s="196"/>
    </row>
    <row r="984" ht="19.5" customHeight="1">
      <c r="B984" s="193"/>
      <c r="C984" s="192"/>
      <c r="D984" s="194"/>
      <c r="E984" s="195"/>
      <c r="F984" s="196"/>
    </row>
    <row r="985" ht="19.5" customHeight="1">
      <c r="B985" s="193"/>
      <c r="C985" s="192"/>
      <c r="D985" s="194"/>
      <c r="E985" s="195"/>
      <c r="F985" s="196"/>
    </row>
    <row r="986" ht="19.5" customHeight="1">
      <c r="B986" s="193"/>
      <c r="C986" s="192"/>
      <c r="D986" s="194"/>
      <c r="E986" s="195"/>
      <c r="F986" s="196"/>
    </row>
    <row r="987" ht="19.5" customHeight="1">
      <c r="B987" s="193"/>
      <c r="C987" s="192"/>
      <c r="D987" s="194"/>
      <c r="E987" s="195"/>
      <c r="F987" s="196"/>
    </row>
    <row r="988" ht="19.5" customHeight="1">
      <c r="B988" s="193"/>
      <c r="C988" s="192"/>
      <c r="D988" s="194"/>
      <c r="E988" s="195"/>
      <c r="F988" s="196"/>
    </row>
    <row r="989" ht="19.5" customHeight="1">
      <c r="B989" s="193"/>
      <c r="C989" s="192"/>
      <c r="D989" s="194"/>
      <c r="E989" s="195"/>
      <c r="F989" s="196"/>
    </row>
    <row r="990" ht="19.5" customHeight="1">
      <c r="B990" s="193"/>
      <c r="C990" s="192"/>
      <c r="D990" s="194"/>
      <c r="E990" s="195"/>
      <c r="F990" s="196"/>
    </row>
    <row r="991" ht="19.5" customHeight="1">
      <c r="B991" s="193"/>
      <c r="C991" s="192"/>
      <c r="D991" s="194"/>
      <c r="E991" s="195"/>
      <c r="F991" s="196"/>
    </row>
    <row r="992" ht="19.5" customHeight="1">
      <c r="B992" s="193"/>
      <c r="C992" s="192"/>
      <c r="D992" s="194"/>
      <c r="E992" s="195"/>
      <c r="F992" s="196"/>
    </row>
    <row r="993" ht="19.5" customHeight="1">
      <c r="B993" s="193"/>
      <c r="C993" s="192"/>
      <c r="D993" s="194"/>
      <c r="E993" s="195"/>
      <c r="F993" s="196"/>
    </row>
    <row r="994" ht="19.5" customHeight="1">
      <c r="B994" s="193"/>
      <c r="C994" s="192"/>
      <c r="D994" s="194"/>
      <c r="E994" s="195"/>
      <c r="F994" s="196"/>
    </row>
    <row r="995" ht="19.5" customHeight="1">
      <c r="B995" s="193"/>
      <c r="C995" s="192"/>
      <c r="D995" s="194"/>
      <c r="E995" s="195"/>
      <c r="F995" s="196"/>
    </row>
    <row r="996" ht="19.5" customHeight="1">
      <c r="B996" s="193"/>
      <c r="C996" s="192"/>
      <c r="D996" s="194"/>
      <c r="E996" s="195"/>
      <c r="F996" s="196"/>
    </row>
    <row r="997" ht="19.5" customHeight="1">
      <c r="B997" s="193"/>
      <c r="C997" s="192"/>
      <c r="D997" s="194"/>
      <c r="E997" s="195"/>
      <c r="F997" s="196"/>
    </row>
    <row r="998" ht="19.5" customHeight="1">
      <c r="B998" s="193"/>
      <c r="C998" s="192"/>
      <c r="D998" s="194"/>
      <c r="E998" s="195"/>
      <c r="F998" s="196"/>
    </row>
    <row r="999" ht="19.5" customHeight="1">
      <c r="B999" s="193"/>
      <c r="C999" s="192"/>
      <c r="D999" s="194"/>
      <c r="E999" s="195"/>
      <c r="F999" s="196"/>
    </row>
    <row r="1000" ht="19.5" customHeight="1">
      <c r="B1000" s="193"/>
      <c r="C1000" s="192"/>
      <c r="D1000" s="194"/>
      <c r="E1000" s="195"/>
      <c r="F1000" s="19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1" t="s">
        <v>0</v>
      </c>
      <c r="N1" s="3">
        <v>825.0</v>
      </c>
    </row>
    <row r="2" ht="19.5" customHeight="1">
      <c r="B2" s="5" t="s">
        <v>2</v>
      </c>
      <c r="C2" s="7">
        <v>1.0</v>
      </c>
      <c r="D2" s="7">
        <v>2.0</v>
      </c>
      <c r="E2" s="7">
        <v>3.0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9" t="s">
        <v>8</v>
      </c>
      <c r="M2" s="11" t="s">
        <v>9</v>
      </c>
      <c r="N2" s="13">
        <v>197.0</v>
      </c>
    </row>
    <row r="3" ht="19.5" customHeight="1">
      <c r="A3" t="s">
        <v>11</v>
      </c>
      <c r="B3" s="15">
        <v>1.0</v>
      </c>
      <c r="C3" s="17"/>
      <c r="D3" s="21">
        <f>K3-sum(G3:J3)</f>
        <v>2</v>
      </c>
      <c r="E3" s="23"/>
      <c r="F3" s="25"/>
      <c r="G3" s="28">
        <f>(N17-(N15-(N16-N13)))</f>
        <v>0</v>
      </c>
      <c r="H3" s="30">
        <v>0.0</v>
      </c>
      <c r="I3" s="30">
        <v>0.0</v>
      </c>
      <c r="J3" s="32">
        <v>0.0</v>
      </c>
      <c r="K3" s="36">
        <f>(N14-N12)+(N17-(N15-(N16-N13)))</f>
        <v>2</v>
      </c>
      <c r="M3" s="11" t="s">
        <v>15</v>
      </c>
      <c r="N3" s="38">
        <v>86.0</v>
      </c>
    </row>
    <row r="4" ht="19.5" customHeight="1">
      <c r="B4" s="15">
        <v>2.0</v>
      </c>
      <c r="C4" s="41">
        <f>C11-sum(C7:C10)</f>
        <v>5</v>
      </c>
      <c r="D4" s="43"/>
      <c r="E4" s="45"/>
      <c r="F4" s="47"/>
      <c r="G4" s="50">
        <f>G11-G3-sum(G8:G10)</f>
        <v>10</v>
      </c>
      <c r="H4" s="55">
        <v>0.0</v>
      </c>
      <c r="I4" s="55">
        <v>1.0</v>
      </c>
      <c r="J4" s="57">
        <v>1.0</v>
      </c>
      <c r="K4" s="59">
        <f>sum(C4:J6)</f>
        <v>20</v>
      </c>
      <c r="M4" s="11" t="s">
        <v>16</v>
      </c>
      <c r="N4" s="38">
        <v>6.0</v>
      </c>
    </row>
    <row r="5" ht="19.5" customHeight="1">
      <c r="B5" s="15">
        <v>3.0</v>
      </c>
      <c r="C5" s="60"/>
      <c r="D5" s="61"/>
      <c r="E5" s="62">
        <v>0.0</v>
      </c>
      <c r="F5" s="64"/>
      <c r="G5" s="66"/>
      <c r="H5" s="55">
        <v>2.0</v>
      </c>
      <c r="I5" s="55">
        <v>1.0</v>
      </c>
      <c r="J5" s="57">
        <v>0.0</v>
      </c>
      <c r="K5" s="68"/>
      <c r="M5" s="11" t="s">
        <v>17</v>
      </c>
      <c r="N5" s="38">
        <v>103.0</v>
      </c>
    </row>
    <row r="6" ht="19.5" customHeight="1">
      <c r="B6" s="15" t="s">
        <v>3</v>
      </c>
      <c r="C6" s="70"/>
      <c r="D6" s="61"/>
      <c r="E6" s="62"/>
      <c r="F6" s="62"/>
      <c r="G6" s="72"/>
      <c r="H6" s="55">
        <v>0.0</v>
      </c>
      <c r="I6" s="55">
        <v>0.0</v>
      </c>
      <c r="J6" s="57">
        <v>0.0</v>
      </c>
      <c r="K6" s="74"/>
      <c r="M6" s="11" t="s">
        <v>18</v>
      </c>
      <c r="N6" s="38">
        <v>81.0</v>
      </c>
    </row>
    <row r="7" ht="19.5" customHeight="1">
      <c r="B7" s="15" t="s">
        <v>4</v>
      </c>
      <c r="C7" s="75">
        <f>N13</f>
        <v>134</v>
      </c>
      <c r="D7" s="77">
        <f>K7-C7-sum(H7:J7)</f>
        <v>265</v>
      </c>
      <c r="E7" s="78"/>
      <c r="F7" s="79"/>
      <c r="G7" s="80"/>
      <c r="H7" s="55">
        <v>0.0</v>
      </c>
      <c r="I7" s="55">
        <v>5.0</v>
      </c>
      <c r="J7" s="57">
        <v>49.0</v>
      </c>
      <c r="K7" s="82">
        <f>N12+N13</f>
        <v>453</v>
      </c>
      <c r="M7" s="11" t="s">
        <v>19</v>
      </c>
      <c r="N7" s="38">
        <v>39.0</v>
      </c>
    </row>
    <row r="8" ht="19.5" customHeight="1">
      <c r="B8" s="15" t="s">
        <v>5</v>
      </c>
      <c r="C8" s="85">
        <v>1.0</v>
      </c>
      <c r="D8" s="55">
        <v>10.0</v>
      </c>
      <c r="E8" s="55">
        <v>40.0</v>
      </c>
      <c r="F8" s="55">
        <v>0.0</v>
      </c>
      <c r="G8" s="55">
        <v>0.0</v>
      </c>
      <c r="H8" s="80"/>
      <c r="I8" s="55">
        <v>7.0</v>
      </c>
      <c r="J8" s="57">
        <v>13.0</v>
      </c>
      <c r="K8" s="87">
        <f t="shared" ref="K8:K9" si="1">sum(C8:J8)</f>
        <v>71</v>
      </c>
      <c r="M8" s="92" t="s">
        <v>20</v>
      </c>
      <c r="N8" s="38">
        <v>71.0</v>
      </c>
    </row>
    <row r="9" ht="19.5" customHeight="1">
      <c r="B9" s="15" t="s">
        <v>6</v>
      </c>
      <c r="C9" s="85">
        <v>2.0</v>
      </c>
      <c r="D9" s="55">
        <v>13.0</v>
      </c>
      <c r="E9" s="55">
        <v>15.0</v>
      </c>
      <c r="F9" s="55">
        <v>0.0</v>
      </c>
      <c r="G9" s="55">
        <v>0.0</v>
      </c>
      <c r="H9" s="55">
        <v>1.0</v>
      </c>
      <c r="I9" s="80"/>
      <c r="J9" s="57">
        <v>20.0</v>
      </c>
      <c r="K9" s="87">
        <f t="shared" si="1"/>
        <v>51</v>
      </c>
      <c r="M9" s="92" t="s">
        <v>22</v>
      </c>
      <c r="N9" s="38">
        <v>4.0</v>
      </c>
    </row>
    <row r="10" ht="19.5" customHeight="1">
      <c r="B10" s="15" t="s">
        <v>7</v>
      </c>
      <c r="C10" s="99">
        <v>39.0</v>
      </c>
      <c r="D10" s="101">
        <v>26.0</v>
      </c>
      <c r="E10" s="101">
        <v>1.0</v>
      </c>
      <c r="F10" s="101">
        <v>4.0</v>
      </c>
      <c r="G10" s="101">
        <v>32.0</v>
      </c>
      <c r="H10" s="101">
        <v>1.0</v>
      </c>
      <c r="I10" s="101">
        <v>0.0</v>
      </c>
      <c r="J10" s="103"/>
      <c r="K10" s="87">
        <f>sum(C10:I10)</f>
        <v>103</v>
      </c>
      <c r="M10" s="92" t="s">
        <v>24</v>
      </c>
      <c r="N10" s="38">
        <v>51.0</v>
      </c>
    </row>
    <row r="11" ht="19.5" customHeight="1">
      <c r="B11" s="9" t="s">
        <v>8</v>
      </c>
      <c r="C11" s="16">
        <f>N16</f>
        <v>181</v>
      </c>
      <c r="D11" s="105">
        <f>sum(D3:F10)</f>
        <v>376</v>
      </c>
      <c r="E11" s="107"/>
      <c r="F11" s="74"/>
      <c r="G11" s="16">
        <f>N17</f>
        <v>42</v>
      </c>
      <c r="H11" s="109">
        <f t="shared" ref="H11:I11" si="2">sum(H3:H10)</f>
        <v>4</v>
      </c>
      <c r="I11" s="109">
        <f t="shared" si="2"/>
        <v>14</v>
      </c>
      <c r="J11" s="109">
        <f>sum(J3:J9)</f>
        <v>83</v>
      </c>
      <c r="K11" s="111">
        <f>D14</f>
        <v>700</v>
      </c>
      <c r="M11" s="92" t="s">
        <v>25</v>
      </c>
      <c r="N11" s="38">
        <v>14.0</v>
      </c>
    </row>
    <row r="12" ht="19.5" customHeight="1">
      <c r="M12" s="11" t="s">
        <v>26</v>
      </c>
      <c r="N12" s="38">
        <v>319.0</v>
      </c>
    </row>
    <row r="13" ht="19.5" customHeight="1">
      <c r="I13" s="113" t="s">
        <v>37</v>
      </c>
      <c r="J13" s="113"/>
      <c r="M13" s="11" t="s">
        <v>27</v>
      </c>
      <c r="N13" s="38">
        <v>134.0</v>
      </c>
    </row>
    <row r="14" ht="19.5" customHeight="1">
      <c r="B14" s="115" t="s">
        <v>38</v>
      </c>
      <c r="C14" s="117"/>
      <c r="D14" s="119">
        <f>sum(K3:K10)</f>
        <v>700</v>
      </c>
      <c r="F14" s="63" t="s">
        <v>39</v>
      </c>
      <c r="G14" s="117"/>
      <c r="H14" s="117"/>
      <c r="I14" s="122">
        <f>sum(C3:F6)/D14</f>
        <v>0.01</v>
      </c>
      <c r="J14" s="119">
        <f t="shared" ref="J14:J19" si="3">$D$14*I14</f>
        <v>7</v>
      </c>
      <c r="M14" s="11" t="s">
        <v>28</v>
      </c>
      <c r="N14" s="125">
        <v>321.0</v>
      </c>
    </row>
    <row r="15" ht="19.5" customHeight="1">
      <c r="B15" s="127"/>
      <c r="C15" s="107"/>
      <c r="D15" s="129"/>
      <c r="F15" s="11" t="s">
        <v>41</v>
      </c>
      <c r="I15" s="131">
        <f>sum(G7:J10)/D14</f>
        <v>0.1828571429</v>
      </c>
      <c r="J15" s="119">
        <f t="shared" si="3"/>
        <v>128</v>
      </c>
      <c r="M15" s="11" t="s">
        <v>29</v>
      </c>
      <c r="N15" s="38">
        <v>89.0</v>
      </c>
    </row>
    <row r="16" ht="19.5" customHeight="1">
      <c r="B16" s="11" t="s">
        <v>42</v>
      </c>
      <c r="D16" s="132">
        <f>(N12+N13+N15-N16)/(N12+N13+N15)</f>
        <v>0.6660516605</v>
      </c>
      <c r="E16" s="134"/>
      <c r="F16" s="136" t="s">
        <v>43</v>
      </c>
      <c r="G16" s="78"/>
      <c r="H16" s="78"/>
      <c r="I16" s="138">
        <f>I14+I15</f>
        <v>0.1928571429</v>
      </c>
      <c r="J16" s="119">
        <f t="shared" si="3"/>
        <v>135</v>
      </c>
      <c r="M16" s="11" t="s">
        <v>30</v>
      </c>
      <c r="N16" s="125">
        <f>152+29</f>
        <v>181</v>
      </c>
    </row>
    <row r="17" ht="19.5" customHeight="1">
      <c r="B17" s="11" t="s">
        <v>44</v>
      </c>
      <c r="D17" s="132"/>
      <c r="F17" s="11" t="s">
        <v>45</v>
      </c>
      <c r="I17" s="131">
        <f>sum(C7:F10)/D14</f>
        <v>0.7857142857</v>
      </c>
      <c r="J17" s="119">
        <f t="shared" si="3"/>
        <v>550</v>
      </c>
      <c r="M17" s="11" t="s">
        <v>31</v>
      </c>
      <c r="N17" s="38">
        <v>42.0</v>
      </c>
    </row>
    <row r="18" ht="19.5" customHeight="1">
      <c r="B18" s="142" t="s">
        <v>46</v>
      </c>
      <c r="C18" s="107"/>
      <c r="D18" s="132"/>
      <c r="F18" s="11" t="s">
        <v>47</v>
      </c>
      <c r="I18" s="131">
        <f>sum(G3:J6)/D14</f>
        <v>0.02142857143</v>
      </c>
      <c r="J18" s="119">
        <f t="shared" si="3"/>
        <v>15</v>
      </c>
      <c r="M18" s="146" t="s">
        <v>32</v>
      </c>
      <c r="N18" s="38">
        <v>103.0</v>
      </c>
    </row>
    <row r="19" ht="19.5" customHeight="1">
      <c r="B19" s="142" t="s">
        <v>48</v>
      </c>
      <c r="C19" s="147"/>
      <c r="D19" s="149"/>
      <c r="F19" s="136" t="s">
        <v>49</v>
      </c>
      <c r="G19" s="151"/>
      <c r="H19" s="78"/>
      <c r="I19" s="138">
        <f>I17+I18</f>
        <v>0.8071428571</v>
      </c>
      <c r="J19" s="155">
        <f t="shared" si="3"/>
        <v>565</v>
      </c>
      <c r="M19" s="146" t="s">
        <v>33</v>
      </c>
      <c r="N19" s="38">
        <v>83.0</v>
      </c>
    </row>
    <row r="20" ht="19.5" customHeight="1">
      <c r="F20" s="142" t="s">
        <v>50</v>
      </c>
      <c r="G20" s="147"/>
      <c r="H20" s="107"/>
      <c r="I20" s="129">
        <f>D14*(I17-I18)</f>
        <v>535</v>
      </c>
      <c r="J20" s="129"/>
      <c r="M20" s="11" t="s">
        <v>34</v>
      </c>
      <c r="N20" s="38">
        <v>177.0</v>
      </c>
    </row>
    <row r="21" ht="19.5" customHeight="1">
      <c r="M21" s="11" t="s">
        <v>35</v>
      </c>
      <c r="N21" s="38">
        <v>5.0</v>
      </c>
    </row>
    <row r="22" ht="19.5" customHeight="1">
      <c r="B22" s="156"/>
      <c r="C22" s="156"/>
      <c r="D22" s="89"/>
      <c r="M22" s="142" t="s">
        <v>36</v>
      </c>
      <c r="N22" s="158">
        <v>140.0</v>
      </c>
    </row>
    <row r="23" ht="19.5" customHeight="1">
      <c r="B23" s="111">
        <v>825.0</v>
      </c>
      <c r="C23" s="159">
        <v>2.0</v>
      </c>
      <c r="D23" s="159">
        <v>3.0</v>
      </c>
      <c r="E23" s="160" t="s">
        <v>3</v>
      </c>
      <c r="F23" s="160">
        <v>1.0</v>
      </c>
      <c r="G23" s="160" t="s">
        <v>4</v>
      </c>
      <c r="H23" s="160" t="s">
        <v>51</v>
      </c>
      <c r="I23" s="162" t="s">
        <v>8</v>
      </c>
    </row>
    <row r="24" ht="19.5" customHeight="1">
      <c r="B24" s="164">
        <v>2.0</v>
      </c>
      <c r="C24" s="165">
        <v>0.0</v>
      </c>
      <c r="D24" s="166"/>
      <c r="E24" s="167"/>
      <c r="F24" s="168">
        <f t="shared" ref="F24:G24" si="4">F30-sum(F27:F29)</f>
        <v>5</v>
      </c>
      <c r="G24" s="168">
        <f t="shared" si="4"/>
        <v>10</v>
      </c>
      <c r="H24" s="170">
        <f t="shared" ref="H24:H26" si="5">sum(H4:J4)</f>
        <v>2</v>
      </c>
      <c r="I24" s="171">
        <f>sum(C24:H26)</f>
        <v>20</v>
      </c>
      <c r="M24" s="172" t="s">
        <v>52</v>
      </c>
      <c r="N24" s="174">
        <f>N2+N3</f>
        <v>283</v>
      </c>
    </row>
    <row r="25" ht="19.5" customHeight="1">
      <c r="B25" s="164">
        <v>3.0</v>
      </c>
      <c r="C25" s="173"/>
      <c r="E25" s="68"/>
      <c r="F25" s="66"/>
      <c r="G25" s="66"/>
      <c r="H25" s="175">
        <f t="shared" si="5"/>
        <v>3</v>
      </c>
      <c r="I25" s="68"/>
      <c r="M25" s="176" t="s">
        <v>53</v>
      </c>
      <c r="N25" s="53">
        <f>N4+N5</f>
        <v>109</v>
      </c>
    </row>
    <row r="26" ht="19.5" customHeight="1">
      <c r="B26" s="164" t="s">
        <v>3</v>
      </c>
      <c r="C26" s="177"/>
      <c r="D26" s="107"/>
      <c r="E26" s="74"/>
      <c r="F26" s="72"/>
      <c r="G26" s="72"/>
      <c r="H26" s="175">
        <f t="shared" si="5"/>
        <v>0</v>
      </c>
      <c r="I26" s="74"/>
      <c r="M26" s="176" t="s">
        <v>54</v>
      </c>
      <c r="N26" s="53">
        <f>N6+N7</f>
        <v>120</v>
      </c>
    </row>
    <row r="27" ht="19.5" customHeight="1">
      <c r="B27" s="178">
        <v>1.0</v>
      </c>
      <c r="C27" s="179">
        <f>I27-sum(G27:H27)</f>
        <v>2</v>
      </c>
      <c r="D27" s="78"/>
      <c r="E27" s="79"/>
      <c r="F27" s="181"/>
      <c r="G27" s="155">
        <f>(N17-(N15-(N16-N13)))</f>
        <v>0</v>
      </c>
      <c r="H27" s="175">
        <f>sum(H3:J3)</f>
        <v>0</v>
      </c>
      <c r="I27" s="182">
        <f>(N14-N12)+(N17-(N15-(N16-N13)))</f>
        <v>2</v>
      </c>
      <c r="M27" s="176" t="s">
        <v>55</v>
      </c>
      <c r="N27" s="53">
        <f>N8+N9</f>
        <v>75</v>
      </c>
    </row>
    <row r="28" ht="19.5" customHeight="1">
      <c r="B28" s="178" t="s">
        <v>4</v>
      </c>
      <c r="C28" s="179">
        <f>I28-sum(F28:H28)</f>
        <v>265</v>
      </c>
      <c r="D28" s="78"/>
      <c r="E28" s="79"/>
      <c r="F28" s="155">
        <f>N13</f>
        <v>134</v>
      </c>
      <c r="G28" s="181"/>
      <c r="H28" s="175">
        <f>sum(H7:J7)</f>
        <v>54</v>
      </c>
      <c r="I28" s="182">
        <f>N12+N13</f>
        <v>453</v>
      </c>
      <c r="M28" s="176" t="s">
        <v>56</v>
      </c>
      <c r="N28" s="53">
        <f>N10+N11</f>
        <v>65</v>
      </c>
    </row>
    <row r="29" ht="19.5" customHeight="1">
      <c r="B29" s="178" t="s">
        <v>51</v>
      </c>
      <c r="C29" s="183">
        <f t="shared" ref="C29:E29" si="6">sum(D8:D10)</f>
        <v>49</v>
      </c>
      <c r="D29" s="184">
        <f t="shared" si="6"/>
        <v>56</v>
      </c>
      <c r="E29" s="184">
        <f t="shared" si="6"/>
        <v>4</v>
      </c>
      <c r="F29" s="184">
        <f>sum(C8:C10)</f>
        <v>42</v>
      </c>
      <c r="G29" s="184">
        <f>sum(G8:G10)</f>
        <v>32</v>
      </c>
      <c r="H29" s="185">
        <f>sum(H8:J10)</f>
        <v>42</v>
      </c>
      <c r="I29" s="186">
        <f>sum(C29:H29)</f>
        <v>225</v>
      </c>
      <c r="M29" s="176" t="s">
        <v>57</v>
      </c>
      <c r="N29" s="53">
        <f>N18+N19</f>
        <v>186</v>
      </c>
    </row>
    <row r="30" ht="19.5" customHeight="1">
      <c r="B30" s="162" t="s">
        <v>8</v>
      </c>
      <c r="C30" s="187">
        <f>sum(C24:E29)</f>
        <v>376</v>
      </c>
      <c r="D30" s="107"/>
      <c r="E30" s="74"/>
      <c r="F30" s="129">
        <f>N16</f>
        <v>181</v>
      </c>
      <c r="G30" s="129">
        <f>N17</f>
        <v>42</v>
      </c>
      <c r="H30" s="129">
        <f>sum(H24:H29)</f>
        <v>101</v>
      </c>
      <c r="I30" s="188"/>
      <c r="M30" s="176" t="s">
        <v>58</v>
      </c>
      <c r="N30" s="53">
        <f>N14+N15</f>
        <v>410</v>
      </c>
    </row>
    <row r="31" ht="19.5" customHeight="1">
      <c r="M31" s="176" t="s">
        <v>59</v>
      </c>
      <c r="N31" s="53">
        <f>N12+N13+N17</f>
        <v>495</v>
      </c>
    </row>
    <row r="32" ht="19.5" customHeight="1">
      <c r="M32" s="189" t="s">
        <v>60</v>
      </c>
      <c r="N32" s="191">
        <f>N20+N21</f>
        <v>182</v>
      </c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>
      <c r="N39" s="148"/>
    </row>
    <row r="40" ht="19.5" customHeight="1">
      <c r="N40" s="148"/>
    </row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8">
    <mergeCell ref="D7:F7"/>
    <mergeCell ref="D11:F11"/>
    <mergeCell ref="D3:F3"/>
    <mergeCell ref="K4:K6"/>
    <mergeCell ref="C4:C6"/>
    <mergeCell ref="G4:G6"/>
    <mergeCell ref="F15:H15"/>
    <mergeCell ref="F18:H18"/>
    <mergeCell ref="F14:H14"/>
    <mergeCell ref="G24:G26"/>
    <mergeCell ref="I24:I26"/>
    <mergeCell ref="F17:H17"/>
    <mergeCell ref="F16:H16"/>
    <mergeCell ref="C24:E26"/>
    <mergeCell ref="C27:E27"/>
    <mergeCell ref="F24:F26"/>
    <mergeCell ref="C28:E28"/>
    <mergeCell ref="C30:E3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1" t="s">
        <v>0</v>
      </c>
      <c r="N1" s="19">
        <v>1125.0</v>
      </c>
    </row>
    <row r="2" ht="19.5" customHeight="1">
      <c r="B2" s="5" t="s">
        <v>2</v>
      </c>
      <c r="C2" s="7">
        <v>1.0</v>
      </c>
      <c r="D2" s="7">
        <v>2.0</v>
      </c>
      <c r="E2" s="7">
        <v>3.0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9" t="s">
        <v>8</v>
      </c>
      <c r="M2" s="11" t="s">
        <v>9</v>
      </c>
      <c r="N2" s="27">
        <v>117.0</v>
      </c>
    </row>
    <row r="3" ht="19.5" customHeight="1">
      <c r="A3" t="s">
        <v>11</v>
      </c>
      <c r="B3" s="15">
        <v>1.0</v>
      </c>
      <c r="C3" s="17"/>
      <c r="D3" s="21">
        <f>K3-sum(G3:J3)</f>
        <v>74</v>
      </c>
      <c r="E3" s="23"/>
      <c r="F3" s="25"/>
      <c r="G3" s="28">
        <f>(N17-(N15-(N16-N13)))</f>
        <v>105</v>
      </c>
      <c r="H3" s="31">
        <v>0.0</v>
      </c>
      <c r="I3" s="33">
        <v>4.0</v>
      </c>
      <c r="J3" s="35">
        <v>12.0</v>
      </c>
      <c r="K3" s="36">
        <f>(N14-N12)+(N17-(N15-(N16-N13)))</f>
        <v>195</v>
      </c>
      <c r="M3" s="11" t="s">
        <v>15</v>
      </c>
      <c r="N3" s="39">
        <v>127.0</v>
      </c>
    </row>
    <row r="4" ht="19.5" customHeight="1">
      <c r="B4" s="15">
        <v>2.0</v>
      </c>
      <c r="C4" s="41">
        <f>C11-sum(C7:C10)</f>
        <v>38</v>
      </c>
      <c r="D4" s="43"/>
      <c r="E4" s="45"/>
      <c r="F4" s="47"/>
      <c r="G4" s="50">
        <f>G11-G3-sum(G8:G10)</f>
        <v>141</v>
      </c>
      <c r="H4" s="52">
        <v>1.0</v>
      </c>
      <c r="I4" s="54">
        <v>2.0</v>
      </c>
      <c r="J4" s="56">
        <v>0.0</v>
      </c>
      <c r="K4" s="59">
        <f>sum(C4:J6)</f>
        <v>231</v>
      </c>
      <c r="M4" s="11" t="s">
        <v>16</v>
      </c>
      <c r="N4" s="39">
        <v>72.0</v>
      </c>
    </row>
    <row r="5" ht="19.5" customHeight="1">
      <c r="B5" s="15">
        <v>3.0</v>
      </c>
      <c r="C5" s="60"/>
      <c r="D5" s="61"/>
      <c r="E5" s="62">
        <v>0.0</v>
      </c>
      <c r="F5" s="64"/>
      <c r="G5" s="66"/>
      <c r="H5" s="52">
        <v>30.0</v>
      </c>
      <c r="I5" s="54">
        <v>8.0</v>
      </c>
      <c r="J5" s="56">
        <v>1.0</v>
      </c>
      <c r="K5" s="68"/>
      <c r="M5" s="11" t="s">
        <v>17</v>
      </c>
      <c r="N5" s="39">
        <v>96.0</v>
      </c>
    </row>
    <row r="6" ht="19.5" customHeight="1">
      <c r="B6" s="15" t="s">
        <v>3</v>
      </c>
      <c r="C6" s="70"/>
      <c r="D6" s="61"/>
      <c r="E6" s="62"/>
      <c r="F6" s="62"/>
      <c r="G6" s="72"/>
      <c r="H6" s="52">
        <v>0.0</v>
      </c>
      <c r="I6" s="54">
        <v>1.0</v>
      </c>
      <c r="J6" s="56">
        <v>9.0</v>
      </c>
      <c r="K6" s="74"/>
      <c r="M6" s="11" t="s">
        <v>18</v>
      </c>
      <c r="N6" s="39">
        <v>23.0</v>
      </c>
    </row>
    <row r="7" ht="19.5" customHeight="1">
      <c r="B7" s="15" t="s">
        <v>4</v>
      </c>
      <c r="C7" s="75">
        <f>N13</f>
        <v>32</v>
      </c>
      <c r="D7" s="77">
        <f>K7-C7-sum(H7:J7)</f>
        <v>140</v>
      </c>
      <c r="E7" s="78"/>
      <c r="F7" s="79"/>
      <c r="G7" s="80"/>
      <c r="H7" s="52">
        <v>0.0</v>
      </c>
      <c r="I7" s="54">
        <v>2.0</v>
      </c>
      <c r="J7" s="56">
        <v>13.0</v>
      </c>
      <c r="K7" s="82">
        <f>N12+N13</f>
        <v>187</v>
      </c>
      <c r="M7" s="11" t="s">
        <v>19</v>
      </c>
      <c r="N7" s="39">
        <v>53.0</v>
      </c>
    </row>
    <row r="8" ht="19.5" customHeight="1">
      <c r="B8" s="15" t="s">
        <v>5</v>
      </c>
      <c r="C8" s="84">
        <v>0.0</v>
      </c>
      <c r="D8" s="86">
        <v>2.0</v>
      </c>
      <c r="E8" s="86">
        <v>7.0</v>
      </c>
      <c r="F8" s="86">
        <v>2.0</v>
      </c>
      <c r="G8" s="86">
        <v>2.0</v>
      </c>
      <c r="H8" s="88"/>
      <c r="I8" s="86">
        <v>1.0</v>
      </c>
      <c r="J8" s="90">
        <v>1.0</v>
      </c>
      <c r="K8" s="87">
        <f t="shared" ref="K8:K9" si="1">sum(C8:J8)</f>
        <v>15</v>
      </c>
      <c r="M8" s="92" t="s">
        <v>20</v>
      </c>
      <c r="N8" s="39">
        <v>14.0</v>
      </c>
    </row>
    <row r="9" ht="19.5" customHeight="1">
      <c r="B9" s="15" t="s">
        <v>6</v>
      </c>
      <c r="C9" s="94">
        <v>0.0</v>
      </c>
      <c r="D9" s="54">
        <v>1.0</v>
      </c>
      <c r="E9" s="54">
        <v>5.0</v>
      </c>
      <c r="F9" s="54">
        <v>3.0</v>
      </c>
      <c r="G9" s="54">
        <v>13.0</v>
      </c>
      <c r="H9" s="54">
        <v>7.0</v>
      </c>
      <c r="I9" s="96"/>
      <c r="J9" s="56">
        <v>1.0</v>
      </c>
      <c r="K9" s="87">
        <f t="shared" si="1"/>
        <v>30</v>
      </c>
      <c r="M9" s="92" t="s">
        <v>22</v>
      </c>
      <c r="N9" s="39">
        <v>50.0</v>
      </c>
    </row>
    <row r="10" ht="19.5" customHeight="1">
      <c r="B10" s="15" t="s">
        <v>7</v>
      </c>
      <c r="C10" s="98">
        <v>4.0</v>
      </c>
      <c r="D10" s="100">
        <v>9.0</v>
      </c>
      <c r="E10" s="100">
        <v>2.0</v>
      </c>
      <c r="F10" s="100">
        <v>7.0</v>
      </c>
      <c r="G10" s="100">
        <v>20.0</v>
      </c>
      <c r="H10" s="100">
        <v>12.0</v>
      </c>
      <c r="I10" s="100">
        <v>2.0</v>
      </c>
      <c r="J10" s="102"/>
      <c r="K10" s="87">
        <f>sum(C10:I10)</f>
        <v>56</v>
      </c>
      <c r="M10" s="92" t="s">
        <v>24</v>
      </c>
      <c r="N10" s="39">
        <v>30.0</v>
      </c>
    </row>
    <row r="11" ht="19.5" customHeight="1">
      <c r="B11" s="9" t="s">
        <v>8</v>
      </c>
      <c r="C11" s="16">
        <f>N16</f>
        <v>74</v>
      </c>
      <c r="D11" s="105">
        <f>sum(D3:F10)</f>
        <v>252</v>
      </c>
      <c r="E11" s="107"/>
      <c r="F11" s="74"/>
      <c r="G11" s="16">
        <f>N17</f>
        <v>281</v>
      </c>
      <c r="H11" s="109">
        <f t="shared" ref="H11:I11" si="2">sum(H3:H10)</f>
        <v>50</v>
      </c>
      <c r="I11" s="109">
        <f t="shared" si="2"/>
        <v>20</v>
      </c>
      <c r="J11" s="109">
        <f>sum(J3:J9)</f>
        <v>37</v>
      </c>
      <c r="K11" s="111">
        <f>D14</f>
        <v>714</v>
      </c>
      <c r="M11" s="92" t="s">
        <v>25</v>
      </c>
      <c r="N11" s="39">
        <v>20.0</v>
      </c>
    </row>
    <row r="12" ht="19.5" customHeight="1">
      <c r="M12" s="11" t="s">
        <v>26</v>
      </c>
      <c r="N12" s="39">
        <v>155.0</v>
      </c>
    </row>
    <row r="13" ht="19.5" customHeight="1">
      <c r="I13" s="113"/>
      <c r="J13" s="113"/>
      <c r="M13" s="11" t="s">
        <v>27</v>
      </c>
      <c r="N13" s="39">
        <v>32.0</v>
      </c>
    </row>
    <row r="14" ht="19.5" customHeight="1">
      <c r="B14" s="115" t="s">
        <v>38</v>
      </c>
      <c r="C14" s="117"/>
      <c r="D14" s="119">
        <f>sum(K3:K10)</f>
        <v>714</v>
      </c>
      <c r="F14" s="63" t="s">
        <v>39</v>
      </c>
      <c r="G14" s="117"/>
      <c r="H14" s="117"/>
      <c r="I14" s="122">
        <f>sum(C3:F6)/D14</f>
        <v>0.1568627451</v>
      </c>
      <c r="J14" s="119">
        <f t="shared" ref="J14:J19" si="3">$D$14*I14</f>
        <v>112</v>
      </c>
      <c r="M14" s="11" t="s">
        <v>28</v>
      </c>
      <c r="N14" s="39">
        <v>245.0</v>
      </c>
    </row>
    <row r="15" ht="19.5" customHeight="1">
      <c r="B15" s="127"/>
      <c r="C15" s="107"/>
      <c r="D15" s="129"/>
      <c r="F15" s="11" t="s">
        <v>41</v>
      </c>
      <c r="I15" s="131">
        <f>sum(G7:J10)/D14</f>
        <v>0.1036414566</v>
      </c>
      <c r="J15" s="119">
        <f t="shared" si="3"/>
        <v>74</v>
      </c>
      <c r="M15" s="11" t="s">
        <v>29</v>
      </c>
      <c r="N15" s="39">
        <v>218.0</v>
      </c>
    </row>
    <row r="16" ht="19.5" customHeight="1">
      <c r="B16" s="11" t="s">
        <v>42</v>
      </c>
      <c r="D16" s="132">
        <f>(N12+N13+N15-N16)/(N12+N13+N15)</f>
        <v>0.8172839506</v>
      </c>
      <c r="E16" s="134"/>
      <c r="F16" s="136" t="s">
        <v>43</v>
      </c>
      <c r="G16" s="78"/>
      <c r="H16" s="78"/>
      <c r="I16" s="138">
        <f>I14+I15</f>
        <v>0.2605042017</v>
      </c>
      <c r="J16" s="119">
        <f t="shared" si="3"/>
        <v>186</v>
      </c>
      <c r="M16" s="11" t="s">
        <v>30</v>
      </c>
      <c r="N16" s="39">
        <f>42+32</f>
        <v>74</v>
      </c>
    </row>
    <row r="17" ht="19.5" customHeight="1">
      <c r="B17" s="11" t="s">
        <v>44</v>
      </c>
      <c r="D17" s="132"/>
      <c r="F17" s="11" t="s">
        <v>45</v>
      </c>
      <c r="I17" s="131">
        <f>sum(C7:F10)/D14</f>
        <v>0.299719888</v>
      </c>
      <c r="J17" s="119">
        <f t="shared" si="3"/>
        <v>214</v>
      </c>
      <c r="M17" s="11" t="s">
        <v>31</v>
      </c>
      <c r="N17" s="39">
        <v>281.0</v>
      </c>
    </row>
    <row r="18" ht="19.5" customHeight="1">
      <c r="B18" s="142" t="s">
        <v>46</v>
      </c>
      <c r="C18" s="107"/>
      <c r="D18" s="144"/>
      <c r="F18" s="11" t="s">
        <v>47</v>
      </c>
      <c r="I18" s="131">
        <f>sum(G3:J6)/D14</f>
        <v>0.4397759104</v>
      </c>
      <c r="J18" s="119">
        <f t="shared" si="3"/>
        <v>314</v>
      </c>
      <c r="M18" s="146" t="s">
        <v>32</v>
      </c>
      <c r="N18" s="39">
        <v>56.0</v>
      </c>
    </row>
    <row r="19" ht="19.5" customHeight="1">
      <c r="B19" s="142" t="s">
        <v>48</v>
      </c>
      <c r="C19" s="147"/>
      <c r="D19" s="149"/>
      <c r="F19" s="136" t="s">
        <v>49</v>
      </c>
      <c r="G19" s="151"/>
      <c r="H19" s="78"/>
      <c r="I19" s="138">
        <f>I17+I18</f>
        <v>0.7394957983</v>
      </c>
      <c r="J19" s="155">
        <f t="shared" si="3"/>
        <v>528</v>
      </c>
      <c r="K19">
        <f>(sum(G24:G27)+sum(C28:F28))/J19</f>
        <v>0.7916666667</v>
      </c>
      <c r="M19" s="146" t="s">
        <v>33</v>
      </c>
      <c r="N19" s="39">
        <v>37.0</v>
      </c>
    </row>
    <row r="20" ht="19.5" customHeight="1">
      <c r="F20" s="142" t="s">
        <v>50</v>
      </c>
      <c r="G20" s="147"/>
      <c r="H20" s="107"/>
      <c r="I20" s="129">
        <f>D14*(I17-I18)</f>
        <v>-100</v>
      </c>
      <c r="J20" s="129"/>
      <c r="M20" s="11" t="s">
        <v>34</v>
      </c>
      <c r="N20" s="39">
        <v>59.0</v>
      </c>
    </row>
    <row r="21" ht="19.5" customHeight="1">
      <c r="M21" s="11" t="s">
        <v>35</v>
      </c>
      <c r="N21" s="39">
        <v>80.0</v>
      </c>
    </row>
    <row r="22" ht="19.5" customHeight="1">
      <c r="B22" s="156"/>
      <c r="C22" s="156"/>
      <c r="D22" s="89"/>
      <c r="M22" s="142" t="s">
        <v>36</v>
      </c>
      <c r="N22" s="161">
        <v>85.0</v>
      </c>
    </row>
    <row r="23" ht="19.5" customHeight="1">
      <c r="B23" s="111">
        <v>1125.0</v>
      </c>
      <c r="C23" s="159">
        <v>2.0</v>
      </c>
      <c r="D23" s="159">
        <v>3.0</v>
      </c>
      <c r="E23" s="160" t="s">
        <v>3</v>
      </c>
      <c r="F23" s="160">
        <v>1.0</v>
      </c>
      <c r="G23" s="160" t="s">
        <v>4</v>
      </c>
      <c r="H23" s="160" t="s">
        <v>51</v>
      </c>
      <c r="I23" s="162" t="s">
        <v>8</v>
      </c>
      <c r="N23" s="150"/>
    </row>
    <row r="24" ht="19.5" customHeight="1">
      <c r="B24" s="164">
        <v>2.0</v>
      </c>
      <c r="C24" s="165">
        <v>0.0</v>
      </c>
      <c r="D24" s="166"/>
      <c r="E24" s="167"/>
      <c r="F24" s="168">
        <f t="shared" ref="F24:G24" si="4">F30-sum(F27:F29)</f>
        <v>38</v>
      </c>
      <c r="G24" s="168">
        <f t="shared" si="4"/>
        <v>141</v>
      </c>
      <c r="H24" s="170">
        <f t="shared" ref="H24:H26" si="5">sum(H4:J4)</f>
        <v>3</v>
      </c>
      <c r="I24" s="171">
        <f>sum(C24:H26)</f>
        <v>231</v>
      </c>
      <c r="M24" s="172" t="s">
        <v>52</v>
      </c>
      <c r="N24" s="67">
        <f>N2+N3</f>
        <v>244</v>
      </c>
    </row>
    <row r="25" ht="19.5" customHeight="1">
      <c r="B25" s="164">
        <v>3.0</v>
      </c>
      <c r="C25" s="173"/>
      <c r="E25" s="68"/>
      <c r="F25" s="66"/>
      <c r="G25" s="66"/>
      <c r="H25" s="175">
        <f t="shared" si="5"/>
        <v>39</v>
      </c>
      <c r="I25" s="68"/>
      <c r="M25" s="176" t="s">
        <v>53</v>
      </c>
      <c r="N25" s="44">
        <f>N4+N5</f>
        <v>168</v>
      </c>
    </row>
    <row r="26" ht="19.5" customHeight="1">
      <c r="B26" s="164" t="s">
        <v>3</v>
      </c>
      <c r="C26" s="177"/>
      <c r="D26" s="107"/>
      <c r="E26" s="74"/>
      <c r="F26" s="72"/>
      <c r="G26" s="72"/>
      <c r="H26" s="175">
        <f t="shared" si="5"/>
        <v>10</v>
      </c>
      <c r="I26" s="74"/>
      <c r="M26" s="176" t="s">
        <v>54</v>
      </c>
      <c r="N26" s="44">
        <f>N6+N7</f>
        <v>76</v>
      </c>
    </row>
    <row r="27" ht="19.5" customHeight="1">
      <c r="B27" s="178">
        <v>1.0</v>
      </c>
      <c r="C27" s="179">
        <f>I27-sum(G27:H27)</f>
        <v>74</v>
      </c>
      <c r="D27" s="78"/>
      <c r="E27" s="79"/>
      <c r="F27" s="181"/>
      <c r="G27" s="155">
        <f>(N17-(N15-(N16-N13)))</f>
        <v>105</v>
      </c>
      <c r="H27" s="175">
        <f>sum(H3:J3)</f>
        <v>16</v>
      </c>
      <c r="I27" s="182">
        <f>(N14-N12)+(N17-(N15-(N16-N13)))</f>
        <v>195</v>
      </c>
      <c r="M27" s="176" t="s">
        <v>55</v>
      </c>
      <c r="N27" s="44">
        <f>N8+N9</f>
        <v>64</v>
      </c>
    </row>
    <row r="28" ht="19.5" customHeight="1">
      <c r="B28" s="178" t="s">
        <v>4</v>
      </c>
      <c r="C28" s="179">
        <f>I28-sum(F28:H28)</f>
        <v>140</v>
      </c>
      <c r="D28" s="78"/>
      <c r="E28" s="79"/>
      <c r="F28" s="155">
        <f>N13</f>
        <v>32</v>
      </c>
      <c r="G28" s="181"/>
      <c r="H28" s="175">
        <f>sum(H7:J7)</f>
        <v>15</v>
      </c>
      <c r="I28" s="182">
        <f>N12+N13</f>
        <v>187</v>
      </c>
      <c r="M28" s="176" t="s">
        <v>56</v>
      </c>
      <c r="N28" s="44">
        <f>N10+N11</f>
        <v>50</v>
      </c>
    </row>
    <row r="29" ht="19.5" customHeight="1">
      <c r="B29" s="178" t="s">
        <v>51</v>
      </c>
      <c r="C29" s="183">
        <f t="shared" ref="C29:E29" si="6">sum(D8:D10)</f>
        <v>12</v>
      </c>
      <c r="D29" s="184">
        <f t="shared" si="6"/>
        <v>14</v>
      </c>
      <c r="E29" s="184">
        <f t="shared" si="6"/>
        <v>12</v>
      </c>
      <c r="F29" s="184">
        <f>sum(C8:C10)</f>
        <v>4</v>
      </c>
      <c r="G29" s="184">
        <f>sum(G8:G10)</f>
        <v>35</v>
      </c>
      <c r="H29" s="185">
        <f>sum(H8:J10)</f>
        <v>24</v>
      </c>
      <c r="I29" s="186">
        <f>sum(C29:H29)</f>
        <v>101</v>
      </c>
      <c r="M29" s="176" t="s">
        <v>57</v>
      </c>
      <c r="N29" s="44">
        <f>N18+N19</f>
        <v>93</v>
      </c>
    </row>
    <row r="30" ht="19.5" customHeight="1">
      <c r="B30" s="162" t="s">
        <v>8</v>
      </c>
      <c r="C30" s="187">
        <f>sum(C24:E29)</f>
        <v>252</v>
      </c>
      <c r="D30" s="107"/>
      <c r="E30" s="74"/>
      <c r="F30" s="129">
        <f>N16</f>
        <v>74</v>
      </c>
      <c r="G30" s="129">
        <f>N17</f>
        <v>281</v>
      </c>
      <c r="H30" s="129">
        <f>sum(H24:H29)</f>
        <v>107</v>
      </c>
      <c r="I30" s="188"/>
      <c r="M30" s="176" t="s">
        <v>58</v>
      </c>
      <c r="N30" s="44">
        <f>N14+N15</f>
        <v>463</v>
      </c>
    </row>
    <row r="31" ht="19.5" customHeight="1">
      <c r="M31" s="176" t="s">
        <v>59</v>
      </c>
      <c r="N31" s="44">
        <f>N12+N13+N17</f>
        <v>468</v>
      </c>
    </row>
    <row r="32" ht="19.5" customHeight="1">
      <c r="M32" s="189" t="s">
        <v>60</v>
      </c>
      <c r="N32" s="190">
        <f>N20+N21</f>
        <v>139</v>
      </c>
    </row>
    <row r="33" ht="19.5" customHeight="1">
      <c r="N33" s="150"/>
    </row>
    <row r="34" ht="19.5" customHeight="1">
      <c r="N34" s="150"/>
    </row>
    <row r="35" ht="19.5" customHeight="1">
      <c r="N35" s="150"/>
    </row>
    <row r="36" ht="19.5" customHeight="1">
      <c r="N36" s="150"/>
    </row>
    <row r="37" ht="19.5" customHeight="1">
      <c r="N37" s="150"/>
    </row>
    <row r="38" ht="19.5" customHeight="1">
      <c r="N38" s="150"/>
    </row>
    <row r="39" ht="19.5" customHeight="1">
      <c r="N39" s="150"/>
    </row>
    <row r="40" ht="19.5" customHeight="1">
      <c r="N40" s="150"/>
    </row>
    <row r="41" ht="19.5" customHeight="1">
      <c r="N41" s="150"/>
    </row>
    <row r="42" ht="19.5" customHeight="1">
      <c r="N42" s="150"/>
    </row>
    <row r="43" ht="19.5" customHeight="1">
      <c r="N43" s="150"/>
    </row>
    <row r="44" ht="19.5" customHeight="1">
      <c r="N44" s="150"/>
    </row>
    <row r="45" ht="19.5" customHeight="1">
      <c r="N45" s="150"/>
    </row>
    <row r="46" ht="19.5" customHeight="1">
      <c r="N46" s="150"/>
    </row>
    <row r="47" ht="19.5" customHeight="1">
      <c r="N47" s="150"/>
    </row>
    <row r="48" ht="19.5" customHeight="1">
      <c r="N48" s="150"/>
    </row>
    <row r="49" ht="19.5" customHeight="1">
      <c r="N49" s="192"/>
    </row>
    <row r="50" ht="19.5" customHeight="1">
      <c r="N50" s="192"/>
    </row>
    <row r="51" ht="19.5" customHeight="1">
      <c r="N51" s="192"/>
    </row>
    <row r="52" ht="19.5" customHeight="1">
      <c r="N52" s="192"/>
    </row>
    <row r="53" ht="19.5" customHeight="1">
      <c r="N53" s="192"/>
    </row>
    <row r="54" ht="19.5" customHeight="1">
      <c r="N54" s="192"/>
    </row>
    <row r="55" ht="19.5" customHeight="1">
      <c r="N55" s="192"/>
    </row>
    <row r="56" ht="19.5" customHeight="1">
      <c r="N56" s="192"/>
    </row>
    <row r="57" ht="19.5" customHeight="1">
      <c r="N57" s="192"/>
    </row>
    <row r="58" ht="19.5" customHeight="1">
      <c r="N58" s="192"/>
    </row>
    <row r="59" ht="19.5" customHeight="1">
      <c r="N59" s="192"/>
    </row>
    <row r="60" ht="19.5" customHeight="1">
      <c r="N60" s="192"/>
    </row>
    <row r="61" ht="19.5" customHeight="1">
      <c r="N61" s="192"/>
    </row>
    <row r="62" ht="19.5" customHeight="1">
      <c r="N62" s="192"/>
    </row>
    <row r="63" ht="19.5" customHeight="1">
      <c r="N63" s="192"/>
    </row>
    <row r="64" ht="19.5" customHeight="1">
      <c r="N64" s="192"/>
    </row>
    <row r="65" ht="19.5" customHeight="1">
      <c r="N65" s="192"/>
    </row>
    <row r="66" ht="19.5" customHeight="1">
      <c r="N66" s="192"/>
    </row>
    <row r="67" ht="19.5" customHeight="1">
      <c r="N67" s="192"/>
    </row>
    <row r="68" ht="19.5" customHeight="1">
      <c r="N68" s="192"/>
    </row>
    <row r="69" ht="19.5" customHeight="1">
      <c r="N69" s="192"/>
    </row>
    <row r="70" ht="19.5" customHeight="1">
      <c r="N70" s="192"/>
    </row>
    <row r="71" ht="19.5" customHeight="1">
      <c r="N71" s="192"/>
    </row>
    <row r="72" ht="19.5" customHeight="1">
      <c r="N72" s="192"/>
    </row>
    <row r="73" ht="19.5" customHeight="1">
      <c r="N73" s="192"/>
    </row>
    <row r="74" ht="19.5" customHeight="1">
      <c r="N74" s="192"/>
    </row>
    <row r="75" ht="19.5" customHeight="1">
      <c r="N75" s="192"/>
    </row>
    <row r="76" ht="19.5" customHeight="1">
      <c r="N76" s="192"/>
    </row>
    <row r="77" ht="19.5" customHeight="1">
      <c r="N77" s="192"/>
    </row>
    <row r="78" ht="19.5" customHeight="1">
      <c r="N78" s="192"/>
    </row>
    <row r="79" ht="19.5" customHeight="1">
      <c r="N79" s="192"/>
    </row>
    <row r="80" ht="19.5" customHeight="1">
      <c r="N80" s="192"/>
    </row>
    <row r="81" ht="19.5" customHeight="1">
      <c r="N81" s="192"/>
    </row>
    <row r="82" ht="19.5" customHeight="1">
      <c r="N82" s="192"/>
    </row>
    <row r="83" ht="19.5" customHeight="1">
      <c r="N83" s="192"/>
    </row>
    <row r="84" ht="19.5" customHeight="1">
      <c r="N84" s="192"/>
    </row>
    <row r="85" ht="19.5" customHeight="1">
      <c r="N85" s="192"/>
    </row>
    <row r="86" ht="19.5" customHeight="1">
      <c r="N86" s="192"/>
    </row>
    <row r="87" ht="19.5" customHeight="1">
      <c r="N87" s="192"/>
    </row>
    <row r="88" ht="19.5" customHeight="1">
      <c r="N88" s="192"/>
    </row>
    <row r="89" ht="19.5" customHeight="1">
      <c r="N89" s="192"/>
    </row>
    <row r="90" ht="19.5" customHeight="1">
      <c r="N90" s="192"/>
    </row>
    <row r="91" ht="19.5" customHeight="1">
      <c r="N91" s="192"/>
    </row>
    <row r="92" ht="19.5" customHeight="1">
      <c r="N92" s="192"/>
    </row>
    <row r="93" ht="19.5" customHeight="1">
      <c r="N93" s="192"/>
    </row>
    <row r="94" ht="19.5" customHeight="1">
      <c r="N94" s="192"/>
    </row>
    <row r="95" ht="19.5" customHeight="1">
      <c r="N95" s="192"/>
    </row>
    <row r="96" ht="19.5" customHeight="1">
      <c r="N96" s="192"/>
    </row>
    <row r="97" ht="19.5" customHeight="1">
      <c r="N97" s="192"/>
    </row>
    <row r="98" ht="19.5" customHeight="1">
      <c r="N98" s="192"/>
    </row>
    <row r="99" ht="19.5" customHeight="1">
      <c r="N99" s="192"/>
    </row>
    <row r="100" ht="19.5" customHeight="1">
      <c r="N100" s="192"/>
    </row>
    <row r="101" ht="19.5" customHeight="1">
      <c r="N101" s="192"/>
    </row>
    <row r="102" ht="19.5" customHeight="1">
      <c r="N102" s="192"/>
    </row>
    <row r="103" ht="19.5" customHeight="1">
      <c r="N103" s="192"/>
    </row>
    <row r="104" ht="19.5" customHeight="1">
      <c r="N104" s="192"/>
    </row>
    <row r="105" ht="19.5" customHeight="1">
      <c r="N105" s="192"/>
    </row>
    <row r="106" ht="19.5" customHeight="1">
      <c r="N106" s="192"/>
    </row>
    <row r="107" ht="19.5" customHeight="1">
      <c r="N107" s="192"/>
    </row>
    <row r="108" ht="19.5" customHeight="1">
      <c r="N108" s="192"/>
    </row>
    <row r="109" ht="19.5" customHeight="1">
      <c r="N109" s="192"/>
    </row>
    <row r="110" ht="19.5" customHeight="1">
      <c r="N110" s="192"/>
    </row>
    <row r="111" ht="19.5" customHeight="1">
      <c r="N111" s="192"/>
    </row>
    <row r="112" ht="19.5" customHeight="1">
      <c r="N112" s="192"/>
    </row>
    <row r="113" ht="19.5" customHeight="1">
      <c r="N113" s="192"/>
    </row>
    <row r="114" ht="19.5" customHeight="1">
      <c r="N114" s="192"/>
    </row>
    <row r="115" ht="19.5" customHeight="1">
      <c r="N115" s="192"/>
    </row>
    <row r="116" ht="19.5" customHeight="1">
      <c r="N116" s="192"/>
    </row>
    <row r="117" ht="19.5" customHeight="1">
      <c r="N117" s="192"/>
    </row>
    <row r="118" ht="19.5" customHeight="1">
      <c r="N118" s="192"/>
    </row>
    <row r="119" ht="19.5" customHeight="1">
      <c r="N119" s="192"/>
    </row>
    <row r="120" ht="19.5" customHeight="1">
      <c r="N120" s="192"/>
    </row>
    <row r="121" ht="19.5" customHeight="1">
      <c r="N121" s="192"/>
    </row>
    <row r="122" ht="19.5" customHeight="1">
      <c r="N122" s="192"/>
    </row>
    <row r="123" ht="19.5" customHeight="1">
      <c r="N123" s="192"/>
    </row>
    <row r="124" ht="19.5" customHeight="1">
      <c r="N124" s="192"/>
    </row>
    <row r="125" ht="19.5" customHeight="1">
      <c r="N125" s="192"/>
    </row>
    <row r="126" ht="19.5" customHeight="1">
      <c r="N126" s="192"/>
    </row>
    <row r="127" ht="19.5" customHeight="1">
      <c r="N127" s="192"/>
    </row>
    <row r="128" ht="19.5" customHeight="1">
      <c r="N128" s="192"/>
    </row>
    <row r="129" ht="19.5" customHeight="1">
      <c r="N129" s="192"/>
    </row>
    <row r="130" ht="19.5" customHeight="1">
      <c r="N130" s="192"/>
    </row>
    <row r="131" ht="19.5" customHeight="1">
      <c r="N131" s="192"/>
    </row>
    <row r="132" ht="19.5" customHeight="1">
      <c r="N132" s="192"/>
    </row>
    <row r="133" ht="19.5" customHeight="1">
      <c r="N133" s="192"/>
    </row>
    <row r="134" ht="19.5" customHeight="1">
      <c r="N134" s="192"/>
    </row>
    <row r="135" ht="19.5" customHeight="1">
      <c r="N135" s="192"/>
    </row>
    <row r="136" ht="19.5" customHeight="1">
      <c r="N136" s="192"/>
    </row>
    <row r="137" ht="19.5" customHeight="1">
      <c r="N137" s="192"/>
    </row>
    <row r="138" ht="19.5" customHeight="1">
      <c r="N138" s="192"/>
    </row>
    <row r="139" ht="19.5" customHeight="1">
      <c r="N139" s="192"/>
    </row>
    <row r="140" ht="19.5" customHeight="1">
      <c r="N140" s="192"/>
    </row>
    <row r="141" ht="19.5" customHeight="1">
      <c r="N141" s="192"/>
    </row>
    <row r="142" ht="19.5" customHeight="1">
      <c r="N142" s="192"/>
    </row>
    <row r="143" ht="19.5" customHeight="1">
      <c r="N143" s="192"/>
    </row>
    <row r="144" ht="19.5" customHeight="1">
      <c r="N144" s="192"/>
    </row>
    <row r="145" ht="19.5" customHeight="1">
      <c r="N145" s="192"/>
    </row>
    <row r="146" ht="19.5" customHeight="1">
      <c r="N146" s="192"/>
    </row>
    <row r="147" ht="19.5" customHeight="1">
      <c r="N147" s="192"/>
    </row>
    <row r="148" ht="19.5" customHeight="1">
      <c r="N148" s="192"/>
    </row>
    <row r="149" ht="19.5" customHeight="1">
      <c r="N149" s="192"/>
    </row>
    <row r="150" ht="19.5" customHeight="1">
      <c r="N150" s="192"/>
    </row>
    <row r="151" ht="19.5" customHeight="1">
      <c r="N151" s="192"/>
    </row>
    <row r="152" ht="19.5" customHeight="1">
      <c r="N152" s="192"/>
    </row>
    <row r="153" ht="19.5" customHeight="1">
      <c r="N153" s="192"/>
    </row>
    <row r="154" ht="19.5" customHeight="1">
      <c r="N154" s="192"/>
    </row>
    <row r="155" ht="19.5" customHeight="1">
      <c r="N155" s="192"/>
    </row>
    <row r="156" ht="19.5" customHeight="1">
      <c r="N156" s="192"/>
    </row>
    <row r="157" ht="19.5" customHeight="1">
      <c r="N157" s="192"/>
    </row>
    <row r="158" ht="19.5" customHeight="1">
      <c r="N158" s="192"/>
    </row>
    <row r="159" ht="19.5" customHeight="1">
      <c r="N159" s="192"/>
    </row>
    <row r="160" ht="19.5" customHeight="1">
      <c r="N160" s="192"/>
    </row>
    <row r="161" ht="19.5" customHeight="1">
      <c r="N161" s="192"/>
    </row>
    <row r="162" ht="19.5" customHeight="1">
      <c r="N162" s="192"/>
    </row>
    <row r="163" ht="19.5" customHeight="1">
      <c r="N163" s="192"/>
    </row>
    <row r="164" ht="19.5" customHeight="1">
      <c r="N164" s="192"/>
    </row>
    <row r="165" ht="19.5" customHeight="1">
      <c r="N165" s="192"/>
    </row>
    <row r="166" ht="19.5" customHeight="1">
      <c r="N166" s="192"/>
    </row>
    <row r="167" ht="19.5" customHeight="1">
      <c r="N167" s="192"/>
    </row>
    <row r="168" ht="19.5" customHeight="1">
      <c r="N168" s="192"/>
    </row>
    <row r="169" ht="19.5" customHeight="1">
      <c r="N169" s="192"/>
    </row>
    <row r="170" ht="19.5" customHeight="1">
      <c r="N170" s="192"/>
    </row>
    <row r="171" ht="19.5" customHeight="1">
      <c r="N171" s="192"/>
    </row>
    <row r="172" ht="19.5" customHeight="1">
      <c r="N172" s="192"/>
    </row>
    <row r="173" ht="19.5" customHeight="1">
      <c r="N173" s="192"/>
    </row>
    <row r="174" ht="19.5" customHeight="1">
      <c r="N174" s="192"/>
    </row>
    <row r="175" ht="19.5" customHeight="1">
      <c r="N175" s="192"/>
    </row>
    <row r="176" ht="19.5" customHeight="1">
      <c r="N176" s="192"/>
    </row>
    <row r="177" ht="19.5" customHeight="1">
      <c r="N177" s="192"/>
    </row>
    <row r="178" ht="19.5" customHeight="1">
      <c r="N178" s="192"/>
    </row>
    <row r="179" ht="19.5" customHeight="1">
      <c r="N179" s="192"/>
    </row>
    <row r="180" ht="19.5" customHeight="1">
      <c r="N180" s="192"/>
    </row>
    <row r="181" ht="19.5" customHeight="1">
      <c r="N181" s="192"/>
    </row>
    <row r="182" ht="19.5" customHeight="1">
      <c r="N182" s="192"/>
    </row>
    <row r="183" ht="19.5" customHeight="1">
      <c r="N183" s="192"/>
    </row>
    <row r="184" ht="19.5" customHeight="1">
      <c r="N184" s="192"/>
    </row>
    <row r="185" ht="19.5" customHeight="1">
      <c r="N185" s="192"/>
    </row>
    <row r="186" ht="19.5" customHeight="1">
      <c r="N186" s="192"/>
    </row>
    <row r="187" ht="19.5" customHeight="1">
      <c r="N187" s="192"/>
    </row>
    <row r="188" ht="19.5" customHeight="1">
      <c r="N188" s="192"/>
    </row>
    <row r="189" ht="19.5" customHeight="1">
      <c r="N189" s="192"/>
    </row>
    <row r="190" ht="19.5" customHeight="1">
      <c r="N190" s="192"/>
    </row>
    <row r="191" ht="19.5" customHeight="1">
      <c r="N191" s="192"/>
    </row>
    <row r="192" ht="19.5" customHeight="1">
      <c r="N192" s="192"/>
    </row>
    <row r="193" ht="19.5" customHeight="1">
      <c r="N193" s="192"/>
    </row>
    <row r="194" ht="19.5" customHeight="1">
      <c r="N194" s="192"/>
    </row>
    <row r="195" ht="19.5" customHeight="1">
      <c r="N195" s="192"/>
    </row>
    <row r="196" ht="19.5" customHeight="1">
      <c r="N196" s="192"/>
    </row>
    <row r="197" ht="19.5" customHeight="1">
      <c r="N197" s="192"/>
    </row>
    <row r="198" ht="19.5" customHeight="1">
      <c r="N198" s="192"/>
    </row>
    <row r="199" ht="19.5" customHeight="1">
      <c r="N199" s="192"/>
    </row>
    <row r="200" ht="19.5" customHeight="1">
      <c r="N200" s="192"/>
    </row>
    <row r="201" ht="19.5" customHeight="1">
      <c r="N201" s="192"/>
    </row>
    <row r="202" ht="19.5" customHeight="1">
      <c r="N202" s="192"/>
    </row>
    <row r="203" ht="19.5" customHeight="1">
      <c r="N203" s="192"/>
    </row>
    <row r="204" ht="19.5" customHeight="1">
      <c r="N204" s="192"/>
    </row>
    <row r="205" ht="19.5" customHeight="1">
      <c r="N205" s="192"/>
    </row>
    <row r="206" ht="19.5" customHeight="1">
      <c r="N206" s="192"/>
    </row>
    <row r="207" ht="19.5" customHeight="1">
      <c r="N207" s="192"/>
    </row>
    <row r="208" ht="19.5" customHeight="1">
      <c r="N208" s="192"/>
    </row>
    <row r="209" ht="19.5" customHeight="1">
      <c r="N209" s="192"/>
    </row>
    <row r="210" ht="19.5" customHeight="1">
      <c r="N210" s="192"/>
    </row>
    <row r="211" ht="19.5" customHeight="1">
      <c r="N211" s="192"/>
    </row>
    <row r="212" ht="19.5" customHeight="1">
      <c r="N212" s="192"/>
    </row>
    <row r="213" ht="19.5" customHeight="1">
      <c r="N213" s="192"/>
    </row>
    <row r="214" ht="19.5" customHeight="1">
      <c r="N214" s="192"/>
    </row>
    <row r="215" ht="19.5" customHeight="1">
      <c r="N215" s="192"/>
    </row>
    <row r="216" ht="19.5" customHeight="1">
      <c r="N216" s="192"/>
    </row>
    <row r="217" ht="19.5" customHeight="1">
      <c r="N217" s="192"/>
    </row>
    <row r="218" ht="19.5" customHeight="1">
      <c r="N218" s="192"/>
    </row>
    <row r="219" ht="19.5" customHeight="1">
      <c r="N219" s="192"/>
    </row>
    <row r="220" ht="19.5" customHeight="1">
      <c r="N220" s="192"/>
    </row>
    <row r="221" ht="19.5" customHeight="1">
      <c r="N221" s="192"/>
    </row>
    <row r="222" ht="19.5" customHeight="1">
      <c r="N222" s="192"/>
    </row>
    <row r="223" ht="19.5" customHeight="1">
      <c r="N223" s="192"/>
    </row>
    <row r="224" ht="19.5" customHeight="1">
      <c r="N224" s="192"/>
    </row>
    <row r="225" ht="19.5" customHeight="1">
      <c r="N225" s="192"/>
    </row>
    <row r="226" ht="19.5" customHeight="1">
      <c r="N226" s="192"/>
    </row>
    <row r="227" ht="19.5" customHeight="1">
      <c r="N227" s="192"/>
    </row>
    <row r="228" ht="19.5" customHeight="1">
      <c r="N228" s="192"/>
    </row>
    <row r="229" ht="19.5" customHeight="1">
      <c r="N229" s="192"/>
    </row>
    <row r="230" ht="19.5" customHeight="1">
      <c r="N230" s="192"/>
    </row>
    <row r="231" ht="19.5" customHeight="1">
      <c r="N231" s="192"/>
    </row>
    <row r="232" ht="19.5" customHeight="1">
      <c r="N232" s="192"/>
    </row>
    <row r="233" ht="19.5" customHeight="1">
      <c r="N233" s="192"/>
    </row>
    <row r="234" ht="19.5" customHeight="1">
      <c r="N234" s="192"/>
    </row>
    <row r="235" ht="19.5" customHeight="1">
      <c r="N235" s="192"/>
    </row>
    <row r="236" ht="19.5" customHeight="1">
      <c r="N236" s="192"/>
    </row>
    <row r="237" ht="19.5" customHeight="1">
      <c r="N237" s="192"/>
    </row>
    <row r="238" ht="19.5" customHeight="1">
      <c r="N238" s="192"/>
    </row>
    <row r="239" ht="19.5" customHeight="1">
      <c r="N239" s="192"/>
    </row>
    <row r="240" ht="19.5" customHeight="1">
      <c r="N240" s="192"/>
    </row>
    <row r="241" ht="19.5" customHeight="1">
      <c r="N241" s="192"/>
    </row>
    <row r="242" ht="19.5" customHeight="1">
      <c r="N242" s="192"/>
    </row>
    <row r="243" ht="19.5" customHeight="1">
      <c r="N243" s="192"/>
    </row>
    <row r="244" ht="19.5" customHeight="1">
      <c r="N244" s="192"/>
    </row>
    <row r="245" ht="19.5" customHeight="1">
      <c r="N245" s="192"/>
    </row>
    <row r="246" ht="19.5" customHeight="1">
      <c r="N246" s="192"/>
    </row>
    <row r="247" ht="19.5" customHeight="1">
      <c r="N247" s="192"/>
    </row>
    <row r="248" ht="19.5" customHeight="1">
      <c r="N248" s="192"/>
    </row>
    <row r="249" ht="19.5" customHeight="1">
      <c r="N249" s="192"/>
    </row>
    <row r="250" ht="19.5" customHeight="1">
      <c r="N250" s="192"/>
    </row>
    <row r="251" ht="19.5" customHeight="1">
      <c r="N251" s="192"/>
    </row>
    <row r="252" ht="19.5" customHeight="1">
      <c r="N252" s="192"/>
    </row>
    <row r="253" ht="19.5" customHeight="1">
      <c r="N253" s="192"/>
    </row>
    <row r="254" ht="19.5" customHeight="1">
      <c r="N254" s="192"/>
    </row>
    <row r="255" ht="19.5" customHeight="1">
      <c r="N255" s="192"/>
    </row>
    <row r="256" ht="19.5" customHeight="1">
      <c r="N256" s="192"/>
    </row>
    <row r="257" ht="19.5" customHeight="1">
      <c r="N257" s="192"/>
    </row>
    <row r="258" ht="19.5" customHeight="1">
      <c r="N258" s="192"/>
    </row>
    <row r="259" ht="19.5" customHeight="1">
      <c r="N259" s="192"/>
    </row>
    <row r="260" ht="19.5" customHeight="1">
      <c r="N260" s="192"/>
    </row>
    <row r="261" ht="19.5" customHeight="1">
      <c r="N261" s="192"/>
    </row>
    <row r="262" ht="19.5" customHeight="1">
      <c r="N262" s="192"/>
    </row>
    <row r="263" ht="19.5" customHeight="1">
      <c r="N263" s="192"/>
    </row>
    <row r="264" ht="19.5" customHeight="1">
      <c r="N264" s="192"/>
    </row>
    <row r="265" ht="19.5" customHeight="1">
      <c r="N265" s="192"/>
    </row>
    <row r="266" ht="19.5" customHeight="1">
      <c r="N266" s="192"/>
    </row>
    <row r="267" ht="19.5" customHeight="1">
      <c r="N267" s="192"/>
    </row>
    <row r="268" ht="19.5" customHeight="1">
      <c r="N268" s="192"/>
    </row>
    <row r="269" ht="19.5" customHeight="1">
      <c r="N269" s="192"/>
    </row>
    <row r="270" ht="19.5" customHeight="1">
      <c r="N270" s="192"/>
    </row>
    <row r="271" ht="19.5" customHeight="1">
      <c r="N271" s="192"/>
    </row>
    <row r="272" ht="19.5" customHeight="1">
      <c r="N272" s="192"/>
    </row>
    <row r="273" ht="19.5" customHeight="1">
      <c r="N273" s="192"/>
    </row>
    <row r="274" ht="19.5" customHeight="1">
      <c r="N274" s="192"/>
    </row>
    <row r="275" ht="19.5" customHeight="1">
      <c r="N275" s="192"/>
    </row>
    <row r="276" ht="19.5" customHeight="1">
      <c r="N276" s="192"/>
    </row>
    <row r="277" ht="19.5" customHeight="1">
      <c r="N277" s="192"/>
    </row>
    <row r="278" ht="19.5" customHeight="1">
      <c r="N278" s="192"/>
    </row>
    <row r="279" ht="19.5" customHeight="1">
      <c r="N279" s="192"/>
    </row>
    <row r="280" ht="19.5" customHeight="1">
      <c r="N280" s="192"/>
    </row>
    <row r="281" ht="19.5" customHeight="1">
      <c r="N281" s="192"/>
    </row>
    <row r="282" ht="19.5" customHeight="1">
      <c r="N282" s="192"/>
    </row>
    <row r="283" ht="19.5" customHeight="1">
      <c r="N283" s="192"/>
    </row>
    <row r="284" ht="19.5" customHeight="1">
      <c r="N284" s="192"/>
    </row>
    <row r="285" ht="19.5" customHeight="1">
      <c r="N285" s="192"/>
    </row>
    <row r="286" ht="19.5" customHeight="1">
      <c r="N286" s="192"/>
    </row>
    <row r="287" ht="19.5" customHeight="1">
      <c r="N287" s="192"/>
    </row>
    <row r="288" ht="19.5" customHeight="1">
      <c r="N288" s="192"/>
    </row>
    <row r="289" ht="19.5" customHeight="1">
      <c r="N289" s="192"/>
    </row>
    <row r="290" ht="19.5" customHeight="1">
      <c r="N290" s="192"/>
    </row>
    <row r="291" ht="19.5" customHeight="1">
      <c r="N291" s="192"/>
    </row>
    <row r="292" ht="19.5" customHeight="1">
      <c r="N292" s="192"/>
    </row>
    <row r="293" ht="19.5" customHeight="1">
      <c r="N293" s="192"/>
    </row>
    <row r="294" ht="19.5" customHeight="1">
      <c r="N294" s="192"/>
    </row>
    <row r="295" ht="19.5" customHeight="1">
      <c r="N295" s="192"/>
    </row>
    <row r="296" ht="19.5" customHeight="1">
      <c r="N296" s="192"/>
    </row>
    <row r="297" ht="19.5" customHeight="1">
      <c r="N297" s="192"/>
    </row>
    <row r="298" ht="19.5" customHeight="1">
      <c r="N298" s="192"/>
    </row>
    <row r="299" ht="19.5" customHeight="1">
      <c r="N299" s="192"/>
    </row>
    <row r="300" ht="19.5" customHeight="1">
      <c r="N300" s="192"/>
    </row>
    <row r="301" ht="19.5" customHeight="1">
      <c r="N301" s="192"/>
    </row>
    <row r="302" ht="19.5" customHeight="1">
      <c r="N302" s="192"/>
    </row>
    <row r="303" ht="19.5" customHeight="1">
      <c r="N303" s="192"/>
    </row>
    <row r="304" ht="19.5" customHeight="1">
      <c r="N304" s="192"/>
    </row>
    <row r="305" ht="19.5" customHeight="1">
      <c r="N305" s="192"/>
    </row>
    <row r="306" ht="19.5" customHeight="1">
      <c r="N306" s="192"/>
    </row>
    <row r="307" ht="19.5" customHeight="1">
      <c r="N307" s="192"/>
    </row>
    <row r="308" ht="19.5" customHeight="1">
      <c r="N308" s="192"/>
    </row>
    <row r="309" ht="19.5" customHeight="1">
      <c r="N309" s="192"/>
    </row>
    <row r="310" ht="19.5" customHeight="1">
      <c r="N310" s="192"/>
    </row>
    <row r="311" ht="19.5" customHeight="1">
      <c r="N311" s="192"/>
    </row>
    <row r="312" ht="19.5" customHeight="1">
      <c r="N312" s="192"/>
    </row>
    <row r="313" ht="19.5" customHeight="1">
      <c r="N313" s="192"/>
    </row>
    <row r="314" ht="19.5" customHeight="1">
      <c r="N314" s="192"/>
    </row>
    <row r="315" ht="19.5" customHeight="1">
      <c r="N315" s="192"/>
    </row>
    <row r="316" ht="19.5" customHeight="1">
      <c r="N316" s="192"/>
    </row>
    <row r="317" ht="19.5" customHeight="1">
      <c r="N317" s="192"/>
    </row>
    <row r="318" ht="19.5" customHeight="1">
      <c r="N318" s="192"/>
    </row>
    <row r="319" ht="19.5" customHeight="1">
      <c r="N319" s="192"/>
    </row>
    <row r="320" ht="19.5" customHeight="1">
      <c r="N320" s="192"/>
    </row>
    <row r="321" ht="19.5" customHeight="1">
      <c r="N321" s="192"/>
    </row>
    <row r="322" ht="19.5" customHeight="1">
      <c r="N322" s="192"/>
    </row>
    <row r="323" ht="19.5" customHeight="1">
      <c r="N323" s="192"/>
    </row>
    <row r="324" ht="19.5" customHeight="1">
      <c r="N324" s="192"/>
    </row>
    <row r="325" ht="19.5" customHeight="1">
      <c r="N325" s="192"/>
    </row>
    <row r="326" ht="19.5" customHeight="1">
      <c r="N326" s="192"/>
    </row>
    <row r="327" ht="19.5" customHeight="1">
      <c r="N327" s="192"/>
    </row>
    <row r="328" ht="19.5" customHeight="1">
      <c r="N328" s="192"/>
    </row>
    <row r="329" ht="19.5" customHeight="1">
      <c r="N329" s="192"/>
    </row>
    <row r="330" ht="19.5" customHeight="1">
      <c r="N330" s="192"/>
    </row>
    <row r="331" ht="19.5" customHeight="1">
      <c r="N331" s="192"/>
    </row>
    <row r="332" ht="19.5" customHeight="1">
      <c r="N332" s="192"/>
    </row>
    <row r="333" ht="19.5" customHeight="1">
      <c r="N333" s="192"/>
    </row>
    <row r="334" ht="19.5" customHeight="1">
      <c r="N334" s="192"/>
    </row>
    <row r="335" ht="19.5" customHeight="1">
      <c r="N335" s="192"/>
    </row>
    <row r="336" ht="19.5" customHeight="1">
      <c r="N336" s="192"/>
    </row>
    <row r="337" ht="19.5" customHeight="1">
      <c r="N337" s="192"/>
    </row>
    <row r="338" ht="19.5" customHeight="1">
      <c r="N338" s="192"/>
    </row>
    <row r="339" ht="19.5" customHeight="1">
      <c r="N339" s="192"/>
    </row>
    <row r="340" ht="19.5" customHeight="1">
      <c r="N340" s="192"/>
    </row>
    <row r="341" ht="19.5" customHeight="1">
      <c r="N341" s="192"/>
    </row>
    <row r="342" ht="19.5" customHeight="1">
      <c r="N342" s="192"/>
    </row>
    <row r="343" ht="19.5" customHeight="1">
      <c r="N343" s="192"/>
    </row>
    <row r="344" ht="19.5" customHeight="1">
      <c r="N344" s="192"/>
    </row>
    <row r="345" ht="19.5" customHeight="1">
      <c r="N345" s="192"/>
    </row>
    <row r="346" ht="19.5" customHeight="1">
      <c r="N346" s="192"/>
    </row>
    <row r="347" ht="19.5" customHeight="1">
      <c r="N347" s="192"/>
    </row>
    <row r="348" ht="19.5" customHeight="1">
      <c r="N348" s="192"/>
    </row>
    <row r="349" ht="19.5" customHeight="1">
      <c r="N349" s="192"/>
    </row>
    <row r="350" ht="19.5" customHeight="1">
      <c r="N350" s="192"/>
    </row>
    <row r="351" ht="19.5" customHeight="1">
      <c r="N351" s="192"/>
    </row>
    <row r="352" ht="19.5" customHeight="1">
      <c r="N352" s="192"/>
    </row>
    <row r="353" ht="19.5" customHeight="1">
      <c r="N353" s="192"/>
    </row>
    <row r="354" ht="19.5" customHeight="1">
      <c r="N354" s="192"/>
    </row>
    <row r="355" ht="19.5" customHeight="1">
      <c r="N355" s="192"/>
    </row>
    <row r="356" ht="19.5" customHeight="1">
      <c r="N356" s="192"/>
    </row>
    <row r="357" ht="19.5" customHeight="1">
      <c r="N357" s="192"/>
    </row>
    <row r="358" ht="19.5" customHeight="1">
      <c r="N358" s="192"/>
    </row>
    <row r="359" ht="19.5" customHeight="1">
      <c r="N359" s="192"/>
    </row>
    <row r="360" ht="19.5" customHeight="1">
      <c r="N360" s="192"/>
    </row>
    <row r="361" ht="19.5" customHeight="1">
      <c r="N361" s="192"/>
    </row>
    <row r="362" ht="19.5" customHeight="1">
      <c r="N362" s="192"/>
    </row>
    <row r="363" ht="19.5" customHeight="1">
      <c r="N363" s="192"/>
    </row>
    <row r="364" ht="19.5" customHeight="1">
      <c r="N364" s="192"/>
    </row>
    <row r="365" ht="19.5" customHeight="1">
      <c r="N365" s="192"/>
    </row>
    <row r="366" ht="19.5" customHeight="1">
      <c r="N366" s="192"/>
    </row>
    <row r="367" ht="19.5" customHeight="1">
      <c r="N367" s="192"/>
    </row>
    <row r="368" ht="19.5" customHeight="1">
      <c r="N368" s="192"/>
    </row>
    <row r="369" ht="19.5" customHeight="1">
      <c r="N369" s="192"/>
    </row>
    <row r="370" ht="19.5" customHeight="1">
      <c r="N370" s="192"/>
    </row>
    <row r="371" ht="19.5" customHeight="1">
      <c r="N371" s="192"/>
    </row>
    <row r="372" ht="19.5" customHeight="1">
      <c r="N372" s="192"/>
    </row>
    <row r="373" ht="19.5" customHeight="1">
      <c r="N373" s="192"/>
    </row>
    <row r="374" ht="19.5" customHeight="1">
      <c r="N374" s="192"/>
    </row>
    <row r="375" ht="19.5" customHeight="1">
      <c r="N375" s="192"/>
    </row>
    <row r="376" ht="19.5" customHeight="1">
      <c r="N376" s="192"/>
    </row>
    <row r="377" ht="19.5" customHeight="1">
      <c r="N377" s="192"/>
    </row>
    <row r="378" ht="19.5" customHeight="1">
      <c r="N378" s="192"/>
    </row>
    <row r="379" ht="19.5" customHeight="1">
      <c r="N379" s="192"/>
    </row>
    <row r="380" ht="19.5" customHeight="1">
      <c r="N380" s="192"/>
    </row>
    <row r="381" ht="19.5" customHeight="1">
      <c r="N381" s="192"/>
    </row>
    <row r="382" ht="19.5" customHeight="1">
      <c r="N382" s="192"/>
    </row>
    <row r="383" ht="19.5" customHeight="1">
      <c r="N383" s="192"/>
    </row>
    <row r="384" ht="19.5" customHeight="1">
      <c r="N384" s="192"/>
    </row>
    <row r="385" ht="19.5" customHeight="1">
      <c r="N385" s="192"/>
    </row>
    <row r="386" ht="19.5" customHeight="1">
      <c r="N386" s="192"/>
    </row>
    <row r="387" ht="19.5" customHeight="1">
      <c r="N387" s="192"/>
    </row>
    <row r="388" ht="19.5" customHeight="1">
      <c r="N388" s="192"/>
    </row>
    <row r="389" ht="19.5" customHeight="1">
      <c r="N389" s="192"/>
    </row>
    <row r="390" ht="19.5" customHeight="1">
      <c r="N390" s="192"/>
    </row>
    <row r="391" ht="19.5" customHeight="1">
      <c r="N391" s="192"/>
    </row>
    <row r="392" ht="19.5" customHeight="1">
      <c r="N392" s="192"/>
    </row>
    <row r="393" ht="19.5" customHeight="1">
      <c r="N393" s="192"/>
    </row>
    <row r="394" ht="19.5" customHeight="1">
      <c r="N394" s="192"/>
    </row>
    <row r="395" ht="19.5" customHeight="1">
      <c r="N395" s="192"/>
    </row>
    <row r="396" ht="19.5" customHeight="1">
      <c r="N396" s="192"/>
    </row>
    <row r="397" ht="19.5" customHeight="1">
      <c r="N397" s="192"/>
    </row>
    <row r="398" ht="19.5" customHeight="1">
      <c r="N398" s="192"/>
    </row>
    <row r="399" ht="19.5" customHeight="1">
      <c r="N399" s="192"/>
    </row>
    <row r="400" ht="19.5" customHeight="1">
      <c r="N400" s="192"/>
    </row>
    <row r="401" ht="19.5" customHeight="1">
      <c r="N401" s="192"/>
    </row>
    <row r="402" ht="19.5" customHeight="1">
      <c r="N402" s="192"/>
    </row>
    <row r="403" ht="19.5" customHeight="1">
      <c r="N403" s="192"/>
    </row>
    <row r="404" ht="19.5" customHeight="1">
      <c r="N404" s="192"/>
    </row>
    <row r="405" ht="19.5" customHeight="1">
      <c r="N405" s="192"/>
    </row>
    <row r="406" ht="19.5" customHeight="1">
      <c r="N406" s="192"/>
    </row>
    <row r="407" ht="19.5" customHeight="1">
      <c r="N407" s="192"/>
    </row>
    <row r="408" ht="19.5" customHeight="1">
      <c r="N408" s="192"/>
    </row>
    <row r="409" ht="19.5" customHeight="1">
      <c r="N409" s="192"/>
    </row>
    <row r="410" ht="19.5" customHeight="1">
      <c r="N410" s="192"/>
    </row>
    <row r="411" ht="19.5" customHeight="1">
      <c r="N411" s="192"/>
    </row>
    <row r="412" ht="19.5" customHeight="1">
      <c r="N412" s="192"/>
    </row>
    <row r="413" ht="19.5" customHeight="1">
      <c r="N413" s="192"/>
    </row>
    <row r="414" ht="19.5" customHeight="1">
      <c r="N414" s="192"/>
    </row>
    <row r="415" ht="19.5" customHeight="1">
      <c r="N415" s="192"/>
    </row>
    <row r="416" ht="19.5" customHeight="1">
      <c r="N416" s="192"/>
    </row>
    <row r="417" ht="19.5" customHeight="1">
      <c r="N417" s="192"/>
    </row>
    <row r="418" ht="19.5" customHeight="1">
      <c r="N418" s="192"/>
    </row>
    <row r="419" ht="19.5" customHeight="1">
      <c r="N419" s="192"/>
    </row>
    <row r="420" ht="19.5" customHeight="1">
      <c r="N420" s="192"/>
    </row>
    <row r="421" ht="19.5" customHeight="1">
      <c r="N421" s="192"/>
    </row>
    <row r="422" ht="19.5" customHeight="1">
      <c r="N422" s="192"/>
    </row>
    <row r="423" ht="19.5" customHeight="1">
      <c r="N423" s="192"/>
    </row>
    <row r="424" ht="19.5" customHeight="1">
      <c r="N424" s="192"/>
    </row>
    <row r="425" ht="19.5" customHeight="1">
      <c r="N425" s="192"/>
    </row>
    <row r="426" ht="19.5" customHeight="1">
      <c r="N426" s="192"/>
    </row>
    <row r="427" ht="19.5" customHeight="1">
      <c r="N427" s="192"/>
    </row>
    <row r="428" ht="19.5" customHeight="1">
      <c r="N428" s="192"/>
    </row>
    <row r="429" ht="19.5" customHeight="1">
      <c r="N429" s="192"/>
    </row>
    <row r="430" ht="19.5" customHeight="1">
      <c r="N430" s="192"/>
    </row>
    <row r="431" ht="19.5" customHeight="1">
      <c r="N431" s="192"/>
    </row>
    <row r="432" ht="19.5" customHeight="1">
      <c r="N432" s="192"/>
    </row>
    <row r="433" ht="19.5" customHeight="1">
      <c r="N433" s="192"/>
    </row>
    <row r="434" ht="19.5" customHeight="1">
      <c r="N434" s="192"/>
    </row>
    <row r="435" ht="19.5" customHeight="1">
      <c r="N435" s="192"/>
    </row>
    <row r="436" ht="19.5" customHeight="1">
      <c r="N436" s="192"/>
    </row>
    <row r="437" ht="19.5" customHeight="1">
      <c r="N437" s="192"/>
    </row>
    <row r="438" ht="19.5" customHeight="1">
      <c r="N438" s="192"/>
    </row>
    <row r="439" ht="19.5" customHeight="1">
      <c r="N439" s="192"/>
    </row>
    <row r="440" ht="19.5" customHeight="1">
      <c r="N440" s="192"/>
    </row>
    <row r="441" ht="19.5" customHeight="1">
      <c r="N441" s="192"/>
    </row>
    <row r="442" ht="19.5" customHeight="1">
      <c r="N442" s="192"/>
    </row>
    <row r="443" ht="19.5" customHeight="1">
      <c r="N443" s="192"/>
    </row>
    <row r="444" ht="19.5" customHeight="1">
      <c r="N444" s="192"/>
    </row>
    <row r="445" ht="19.5" customHeight="1">
      <c r="N445" s="192"/>
    </row>
    <row r="446" ht="19.5" customHeight="1">
      <c r="N446" s="192"/>
    </row>
    <row r="447" ht="19.5" customHeight="1">
      <c r="N447" s="192"/>
    </row>
    <row r="448" ht="19.5" customHeight="1">
      <c r="N448" s="192"/>
    </row>
    <row r="449" ht="19.5" customHeight="1">
      <c r="N449" s="192"/>
    </row>
    <row r="450" ht="19.5" customHeight="1">
      <c r="N450" s="192"/>
    </row>
    <row r="451" ht="19.5" customHeight="1">
      <c r="N451" s="192"/>
    </row>
    <row r="452" ht="19.5" customHeight="1">
      <c r="N452" s="192"/>
    </row>
    <row r="453" ht="19.5" customHeight="1">
      <c r="N453" s="192"/>
    </row>
    <row r="454" ht="19.5" customHeight="1">
      <c r="N454" s="192"/>
    </row>
    <row r="455" ht="19.5" customHeight="1">
      <c r="N455" s="192"/>
    </row>
    <row r="456" ht="19.5" customHeight="1">
      <c r="N456" s="192"/>
    </row>
    <row r="457" ht="19.5" customHeight="1">
      <c r="N457" s="192"/>
    </row>
    <row r="458" ht="19.5" customHeight="1">
      <c r="N458" s="192"/>
    </row>
    <row r="459" ht="19.5" customHeight="1">
      <c r="N459" s="192"/>
    </row>
    <row r="460" ht="19.5" customHeight="1">
      <c r="N460" s="192"/>
    </row>
    <row r="461" ht="19.5" customHeight="1">
      <c r="N461" s="192"/>
    </row>
    <row r="462" ht="19.5" customHeight="1">
      <c r="N462" s="192"/>
    </row>
    <row r="463" ht="19.5" customHeight="1">
      <c r="N463" s="192"/>
    </row>
    <row r="464" ht="19.5" customHeight="1">
      <c r="N464" s="192"/>
    </row>
    <row r="465" ht="19.5" customHeight="1">
      <c r="N465" s="192"/>
    </row>
    <row r="466" ht="19.5" customHeight="1">
      <c r="N466" s="192"/>
    </row>
    <row r="467" ht="19.5" customHeight="1">
      <c r="N467" s="192"/>
    </row>
    <row r="468" ht="19.5" customHeight="1">
      <c r="N468" s="192"/>
    </row>
    <row r="469" ht="19.5" customHeight="1">
      <c r="N469" s="192"/>
    </row>
    <row r="470" ht="19.5" customHeight="1">
      <c r="N470" s="192"/>
    </row>
    <row r="471" ht="19.5" customHeight="1">
      <c r="N471" s="192"/>
    </row>
    <row r="472" ht="19.5" customHeight="1">
      <c r="N472" s="192"/>
    </row>
    <row r="473" ht="19.5" customHeight="1">
      <c r="N473" s="192"/>
    </row>
    <row r="474" ht="19.5" customHeight="1">
      <c r="N474" s="192"/>
    </row>
    <row r="475" ht="19.5" customHeight="1">
      <c r="N475" s="192"/>
    </row>
    <row r="476" ht="19.5" customHeight="1">
      <c r="N476" s="192"/>
    </row>
    <row r="477" ht="19.5" customHeight="1">
      <c r="N477" s="192"/>
    </row>
    <row r="478" ht="19.5" customHeight="1">
      <c r="N478" s="192"/>
    </row>
    <row r="479" ht="19.5" customHeight="1">
      <c r="N479" s="192"/>
    </row>
    <row r="480" ht="19.5" customHeight="1">
      <c r="N480" s="192"/>
    </row>
    <row r="481" ht="19.5" customHeight="1">
      <c r="N481" s="192"/>
    </row>
    <row r="482" ht="19.5" customHeight="1">
      <c r="N482" s="192"/>
    </row>
    <row r="483" ht="19.5" customHeight="1">
      <c r="N483" s="192"/>
    </row>
    <row r="484" ht="19.5" customHeight="1">
      <c r="N484" s="192"/>
    </row>
    <row r="485" ht="19.5" customHeight="1">
      <c r="N485" s="192"/>
    </row>
    <row r="486" ht="19.5" customHeight="1">
      <c r="N486" s="192"/>
    </row>
    <row r="487" ht="19.5" customHeight="1">
      <c r="N487" s="192"/>
    </row>
    <row r="488" ht="19.5" customHeight="1">
      <c r="N488" s="192"/>
    </row>
    <row r="489" ht="19.5" customHeight="1">
      <c r="N489" s="192"/>
    </row>
    <row r="490" ht="19.5" customHeight="1">
      <c r="N490" s="192"/>
    </row>
    <row r="491" ht="19.5" customHeight="1">
      <c r="N491" s="192"/>
    </row>
    <row r="492" ht="19.5" customHeight="1">
      <c r="N492" s="192"/>
    </row>
    <row r="493" ht="19.5" customHeight="1">
      <c r="N493" s="192"/>
    </row>
    <row r="494" ht="19.5" customHeight="1">
      <c r="N494" s="192"/>
    </row>
    <row r="495" ht="19.5" customHeight="1">
      <c r="N495" s="192"/>
    </row>
    <row r="496" ht="19.5" customHeight="1">
      <c r="N496" s="192"/>
    </row>
    <row r="497" ht="19.5" customHeight="1">
      <c r="N497" s="192"/>
    </row>
    <row r="498" ht="19.5" customHeight="1">
      <c r="N498" s="192"/>
    </row>
    <row r="499" ht="19.5" customHeight="1">
      <c r="N499" s="192"/>
    </row>
    <row r="500" ht="19.5" customHeight="1">
      <c r="N500" s="192"/>
    </row>
    <row r="501" ht="19.5" customHeight="1">
      <c r="N501" s="192"/>
    </row>
    <row r="502" ht="19.5" customHeight="1">
      <c r="N502" s="192"/>
    </row>
    <row r="503" ht="19.5" customHeight="1">
      <c r="N503" s="192"/>
    </row>
    <row r="504" ht="19.5" customHeight="1">
      <c r="N504" s="192"/>
    </row>
    <row r="505" ht="19.5" customHeight="1">
      <c r="N505" s="192"/>
    </row>
    <row r="506" ht="19.5" customHeight="1">
      <c r="N506" s="192"/>
    </row>
    <row r="507" ht="19.5" customHeight="1">
      <c r="N507" s="192"/>
    </row>
    <row r="508" ht="19.5" customHeight="1">
      <c r="N508" s="192"/>
    </row>
    <row r="509" ht="19.5" customHeight="1">
      <c r="N509" s="192"/>
    </row>
    <row r="510" ht="19.5" customHeight="1">
      <c r="N510" s="192"/>
    </row>
    <row r="511" ht="19.5" customHeight="1">
      <c r="N511" s="192"/>
    </row>
    <row r="512" ht="19.5" customHeight="1">
      <c r="N512" s="192"/>
    </row>
    <row r="513" ht="19.5" customHeight="1">
      <c r="N513" s="192"/>
    </row>
    <row r="514" ht="19.5" customHeight="1">
      <c r="N514" s="192"/>
    </row>
    <row r="515" ht="19.5" customHeight="1">
      <c r="N515" s="192"/>
    </row>
    <row r="516" ht="19.5" customHeight="1">
      <c r="N516" s="192"/>
    </row>
    <row r="517" ht="19.5" customHeight="1">
      <c r="N517" s="192"/>
    </row>
    <row r="518" ht="19.5" customHeight="1">
      <c r="N518" s="192"/>
    </row>
    <row r="519" ht="19.5" customHeight="1">
      <c r="N519" s="192"/>
    </row>
    <row r="520" ht="19.5" customHeight="1">
      <c r="N520" s="192"/>
    </row>
    <row r="521" ht="19.5" customHeight="1">
      <c r="N521" s="192"/>
    </row>
    <row r="522" ht="19.5" customHeight="1">
      <c r="N522" s="192"/>
    </row>
    <row r="523" ht="19.5" customHeight="1">
      <c r="N523" s="192"/>
    </row>
    <row r="524" ht="19.5" customHeight="1">
      <c r="N524" s="192"/>
    </row>
    <row r="525" ht="19.5" customHeight="1">
      <c r="N525" s="192"/>
    </row>
    <row r="526" ht="19.5" customHeight="1">
      <c r="N526" s="192"/>
    </row>
    <row r="527" ht="19.5" customHeight="1">
      <c r="N527" s="192"/>
    </row>
    <row r="528" ht="19.5" customHeight="1">
      <c r="N528" s="192"/>
    </row>
    <row r="529" ht="19.5" customHeight="1">
      <c r="N529" s="192"/>
    </row>
    <row r="530" ht="19.5" customHeight="1">
      <c r="N530" s="192"/>
    </row>
    <row r="531" ht="19.5" customHeight="1">
      <c r="N531" s="192"/>
    </row>
    <row r="532" ht="19.5" customHeight="1">
      <c r="N532" s="192"/>
    </row>
    <row r="533" ht="19.5" customHeight="1">
      <c r="N533" s="192"/>
    </row>
    <row r="534" ht="19.5" customHeight="1">
      <c r="N534" s="192"/>
    </row>
    <row r="535" ht="19.5" customHeight="1">
      <c r="N535" s="192"/>
    </row>
    <row r="536" ht="19.5" customHeight="1">
      <c r="N536" s="192"/>
    </row>
    <row r="537" ht="19.5" customHeight="1">
      <c r="N537" s="192"/>
    </row>
    <row r="538" ht="19.5" customHeight="1">
      <c r="N538" s="192"/>
    </row>
    <row r="539" ht="19.5" customHeight="1">
      <c r="N539" s="192"/>
    </row>
    <row r="540" ht="19.5" customHeight="1">
      <c r="N540" s="192"/>
    </row>
    <row r="541" ht="19.5" customHeight="1">
      <c r="N541" s="192"/>
    </row>
    <row r="542" ht="19.5" customHeight="1">
      <c r="N542" s="192"/>
    </row>
    <row r="543" ht="19.5" customHeight="1">
      <c r="N543" s="192"/>
    </row>
    <row r="544" ht="19.5" customHeight="1">
      <c r="N544" s="192"/>
    </row>
    <row r="545" ht="19.5" customHeight="1">
      <c r="N545" s="192"/>
    </row>
    <row r="546" ht="19.5" customHeight="1">
      <c r="N546" s="192"/>
    </row>
    <row r="547" ht="19.5" customHeight="1">
      <c r="N547" s="192"/>
    </row>
    <row r="548" ht="19.5" customHeight="1">
      <c r="N548" s="192"/>
    </row>
    <row r="549" ht="19.5" customHeight="1">
      <c r="N549" s="192"/>
    </row>
    <row r="550" ht="19.5" customHeight="1">
      <c r="N550" s="192"/>
    </row>
    <row r="551" ht="19.5" customHeight="1">
      <c r="N551" s="192"/>
    </row>
    <row r="552" ht="19.5" customHeight="1">
      <c r="N552" s="192"/>
    </row>
    <row r="553" ht="19.5" customHeight="1">
      <c r="N553" s="192"/>
    </row>
    <row r="554" ht="19.5" customHeight="1">
      <c r="N554" s="192"/>
    </row>
    <row r="555" ht="19.5" customHeight="1">
      <c r="N555" s="192"/>
    </row>
    <row r="556" ht="19.5" customHeight="1">
      <c r="N556" s="192"/>
    </row>
    <row r="557" ht="19.5" customHeight="1">
      <c r="N557" s="192"/>
    </row>
    <row r="558" ht="19.5" customHeight="1">
      <c r="N558" s="192"/>
    </row>
    <row r="559" ht="19.5" customHeight="1">
      <c r="N559" s="192"/>
    </row>
    <row r="560" ht="19.5" customHeight="1">
      <c r="N560" s="192"/>
    </row>
    <row r="561" ht="19.5" customHeight="1">
      <c r="N561" s="192"/>
    </row>
    <row r="562" ht="19.5" customHeight="1">
      <c r="N562" s="192"/>
    </row>
    <row r="563" ht="19.5" customHeight="1">
      <c r="N563" s="192"/>
    </row>
    <row r="564" ht="19.5" customHeight="1">
      <c r="N564" s="192"/>
    </row>
    <row r="565" ht="19.5" customHeight="1">
      <c r="N565" s="192"/>
    </row>
    <row r="566" ht="19.5" customHeight="1">
      <c r="N566" s="192"/>
    </row>
    <row r="567" ht="19.5" customHeight="1">
      <c r="N567" s="192"/>
    </row>
    <row r="568" ht="19.5" customHeight="1">
      <c r="N568" s="192"/>
    </row>
    <row r="569" ht="19.5" customHeight="1">
      <c r="N569" s="192"/>
    </row>
    <row r="570" ht="19.5" customHeight="1">
      <c r="N570" s="192"/>
    </row>
    <row r="571" ht="19.5" customHeight="1">
      <c r="N571" s="192"/>
    </row>
    <row r="572" ht="19.5" customHeight="1">
      <c r="N572" s="192"/>
    </row>
    <row r="573" ht="19.5" customHeight="1">
      <c r="N573" s="192"/>
    </row>
    <row r="574" ht="19.5" customHeight="1">
      <c r="N574" s="192"/>
    </row>
    <row r="575" ht="19.5" customHeight="1">
      <c r="N575" s="192"/>
    </row>
    <row r="576" ht="19.5" customHeight="1">
      <c r="N576" s="192"/>
    </row>
    <row r="577" ht="19.5" customHeight="1">
      <c r="N577" s="192"/>
    </row>
    <row r="578" ht="19.5" customHeight="1">
      <c r="N578" s="192"/>
    </row>
    <row r="579" ht="19.5" customHeight="1">
      <c r="N579" s="192"/>
    </row>
    <row r="580" ht="19.5" customHeight="1">
      <c r="N580" s="192"/>
    </row>
    <row r="581" ht="19.5" customHeight="1">
      <c r="N581" s="192"/>
    </row>
    <row r="582" ht="19.5" customHeight="1">
      <c r="N582" s="192"/>
    </row>
    <row r="583" ht="19.5" customHeight="1">
      <c r="N583" s="192"/>
    </row>
    <row r="584" ht="19.5" customHeight="1">
      <c r="N584" s="192"/>
    </row>
    <row r="585" ht="19.5" customHeight="1">
      <c r="N585" s="192"/>
    </row>
    <row r="586" ht="19.5" customHeight="1">
      <c r="N586" s="192"/>
    </row>
    <row r="587" ht="19.5" customHeight="1">
      <c r="N587" s="192"/>
    </row>
    <row r="588" ht="19.5" customHeight="1">
      <c r="N588" s="192"/>
    </row>
    <row r="589" ht="19.5" customHeight="1">
      <c r="N589" s="192"/>
    </row>
    <row r="590" ht="19.5" customHeight="1">
      <c r="N590" s="192"/>
    </row>
    <row r="591" ht="19.5" customHeight="1">
      <c r="N591" s="192"/>
    </row>
    <row r="592" ht="19.5" customHeight="1">
      <c r="N592" s="192"/>
    </row>
    <row r="593" ht="19.5" customHeight="1">
      <c r="N593" s="192"/>
    </row>
    <row r="594" ht="19.5" customHeight="1">
      <c r="N594" s="192"/>
    </row>
    <row r="595" ht="19.5" customHeight="1">
      <c r="N595" s="192"/>
    </row>
    <row r="596" ht="19.5" customHeight="1">
      <c r="N596" s="192"/>
    </row>
    <row r="597" ht="19.5" customHeight="1">
      <c r="N597" s="192"/>
    </row>
    <row r="598" ht="19.5" customHeight="1">
      <c r="N598" s="192"/>
    </row>
    <row r="599" ht="19.5" customHeight="1">
      <c r="N599" s="192"/>
    </row>
    <row r="600" ht="19.5" customHeight="1">
      <c r="N600" s="192"/>
    </row>
    <row r="601" ht="19.5" customHeight="1">
      <c r="N601" s="192"/>
    </row>
    <row r="602" ht="19.5" customHeight="1">
      <c r="N602" s="192"/>
    </row>
    <row r="603" ht="19.5" customHeight="1">
      <c r="N603" s="192"/>
    </row>
    <row r="604" ht="19.5" customHeight="1">
      <c r="N604" s="192"/>
    </row>
    <row r="605" ht="19.5" customHeight="1">
      <c r="N605" s="192"/>
    </row>
    <row r="606" ht="19.5" customHeight="1">
      <c r="N606" s="192"/>
    </row>
    <row r="607" ht="19.5" customHeight="1">
      <c r="N607" s="192"/>
    </row>
    <row r="608" ht="19.5" customHeight="1">
      <c r="N608" s="192"/>
    </row>
    <row r="609" ht="19.5" customHeight="1">
      <c r="N609" s="192"/>
    </row>
    <row r="610" ht="19.5" customHeight="1">
      <c r="N610" s="192"/>
    </row>
    <row r="611" ht="19.5" customHeight="1">
      <c r="N611" s="192"/>
    </row>
    <row r="612" ht="19.5" customHeight="1">
      <c r="N612" s="192"/>
    </row>
    <row r="613" ht="19.5" customHeight="1">
      <c r="N613" s="192"/>
    </row>
    <row r="614" ht="19.5" customHeight="1">
      <c r="N614" s="192"/>
    </row>
    <row r="615" ht="19.5" customHeight="1">
      <c r="N615" s="192"/>
    </row>
    <row r="616" ht="19.5" customHeight="1">
      <c r="N616" s="192"/>
    </row>
    <row r="617" ht="19.5" customHeight="1">
      <c r="N617" s="192"/>
    </row>
    <row r="618" ht="19.5" customHeight="1">
      <c r="N618" s="192"/>
    </row>
    <row r="619" ht="19.5" customHeight="1">
      <c r="N619" s="192"/>
    </row>
    <row r="620" ht="19.5" customHeight="1">
      <c r="N620" s="192"/>
    </row>
    <row r="621" ht="19.5" customHeight="1">
      <c r="N621" s="192"/>
    </row>
    <row r="622" ht="19.5" customHeight="1">
      <c r="N622" s="192"/>
    </row>
    <row r="623" ht="19.5" customHeight="1">
      <c r="N623" s="192"/>
    </row>
    <row r="624" ht="19.5" customHeight="1">
      <c r="N624" s="192"/>
    </row>
    <row r="625" ht="19.5" customHeight="1">
      <c r="N625" s="192"/>
    </row>
    <row r="626" ht="19.5" customHeight="1">
      <c r="N626" s="192"/>
    </row>
    <row r="627" ht="19.5" customHeight="1">
      <c r="N627" s="192"/>
    </row>
    <row r="628" ht="19.5" customHeight="1">
      <c r="N628" s="192"/>
    </row>
    <row r="629" ht="19.5" customHeight="1">
      <c r="N629" s="192"/>
    </row>
    <row r="630" ht="19.5" customHeight="1">
      <c r="N630" s="192"/>
    </row>
    <row r="631" ht="19.5" customHeight="1">
      <c r="N631" s="192"/>
    </row>
    <row r="632" ht="19.5" customHeight="1">
      <c r="N632" s="192"/>
    </row>
    <row r="633" ht="19.5" customHeight="1">
      <c r="N633" s="192"/>
    </row>
    <row r="634" ht="19.5" customHeight="1">
      <c r="N634" s="192"/>
    </row>
    <row r="635" ht="19.5" customHeight="1">
      <c r="N635" s="192"/>
    </row>
    <row r="636" ht="19.5" customHeight="1">
      <c r="N636" s="192"/>
    </row>
    <row r="637" ht="19.5" customHeight="1">
      <c r="N637" s="192"/>
    </row>
    <row r="638" ht="19.5" customHeight="1">
      <c r="N638" s="192"/>
    </row>
    <row r="639" ht="19.5" customHeight="1">
      <c r="N639" s="192"/>
    </row>
    <row r="640" ht="19.5" customHeight="1">
      <c r="N640" s="192"/>
    </row>
    <row r="641" ht="19.5" customHeight="1">
      <c r="N641" s="192"/>
    </row>
    <row r="642" ht="19.5" customHeight="1">
      <c r="N642" s="192"/>
    </row>
    <row r="643" ht="19.5" customHeight="1">
      <c r="N643" s="192"/>
    </row>
    <row r="644" ht="19.5" customHeight="1">
      <c r="N644" s="192"/>
    </row>
    <row r="645" ht="19.5" customHeight="1">
      <c r="N645" s="192"/>
    </row>
    <row r="646" ht="19.5" customHeight="1">
      <c r="N646" s="192"/>
    </row>
    <row r="647" ht="19.5" customHeight="1">
      <c r="N647" s="192"/>
    </row>
    <row r="648" ht="19.5" customHeight="1">
      <c r="N648" s="192"/>
    </row>
    <row r="649" ht="19.5" customHeight="1">
      <c r="N649" s="192"/>
    </row>
    <row r="650" ht="19.5" customHeight="1">
      <c r="N650" s="192"/>
    </row>
    <row r="651" ht="19.5" customHeight="1">
      <c r="N651" s="192"/>
    </row>
    <row r="652" ht="19.5" customHeight="1">
      <c r="N652" s="192"/>
    </row>
    <row r="653" ht="19.5" customHeight="1">
      <c r="N653" s="192"/>
    </row>
    <row r="654" ht="19.5" customHeight="1">
      <c r="N654" s="192"/>
    </row>
    <row r="655" ht="19.5" customHeight="1">
      <c r="N655" s="192"/>
    </row>
    <row r="656" ht="19.5" customHeight="1">
      <c r="N656" s="192"/>
    </row>
    <row r="657" ht="19.5" customHeight="1">
      <c r="N657" s="192"/>
    </row>
    <row r="658" ht="19.5" customHeight="1">
      <c r="N658" s="192"/>
    </row>
    <row r="659" ht="19.5" customHeight="1">
      <c r="N659" s="192"/>
    </row>
    <row r="660" ht="19.5" customHeight="1">
      <c r="N660" s="192"/>
    </row>
    <row r="661" ht="19.5" customHeight="1">
      <c r="N661" s="192"/>
    </row>
    <row r="662" ht="19.5" customHeight="1">
      <c r="N662" s="192"/>
    </row>
    <row r="663" ht="19.5" customHeight="1">
      <c r="N663" s="192"/>
    </row>
    <row r="664" ht="19.5" customHeight="1">
      <c r="N664" s="192"/>
    </row>
    <row r="665" ht="19.5" customHeight="1">
      <c r="N665" s="192"/>
    </row>
    <row r="666" ht="19.5" customHeight="1">
      <c r="N666" s="192"/>
    </row>
    <row r="667" ht="19.5" customHeight="1">
      <c r="N667" s="192"/>
    </row>
    <row r="668" ht="19.5" customHeight="1">
      <c r="N668" s="192"/>
    </row>
    <row r="669" ht="19.5" customHeight="1">
      <c r="N669" s="192"/>
    </row>
    <row r="670" ht="19.5" customHeight="1">
      <c r="N670" s="192"/>
    </row>
    <row r="671" ht="19.5" customHeight="1">
      <c r="N671" s="192"/>
    </row>
    <row r="672" ht="19.5" customHeight="1">
      <c r="N672" s="192"/>
    </row>
    <row r="673" ht="19.5" customHeight="1">
      <c r="N673" s="192"/>
    </row>
    <row r="674" ht="19.5" customHeight="1">
      <c r="N674" s="192"/>
    </row>
    <row r="675" ht="19.5" customHeight="1">
      <c r="N675" s="192"/>
    </row>
    <row r="676" ht="19.5" customHeight="1">
      <c r="N676" s="192"/>
    </row>
    <row r="677" ht="19.5" customHeight="1">
      <c r="N677" s="192"/>
    </row>
    <row r="678" ht="19.5" customHeight="1">
      <c r="N678" s="192"/>
    </row>
    <row r="679" ht="19.5" customHeight="1">
      <c r="N679" s="192"/>
    </row>
    <row r="680" ht="19.5" customHeight="1">
      <c r="N680" s="192"/>
    </row>
    <row r="681" ht="19.5" customHeight="1">
      <c r="N681" s="192"/>
    </row>
    <row r="682" ht="19.5" customHeight="1">
      <c r="N682" s="192"/>
    </row>
    <row r="683" ht="19.5" customHeight="1">
      <c r="N683" s="192"/>
    </row>
    <row r="684" ht="19.5" customHeight="1">
      <c r="N684" s="192"/>
    </row>
    <row r="685" ht="19.5" customHeight="1">
      <c r="N685" s="192"/>
    </row>
    <row r="686" ht="19.5" customHeight="1">
      <c r="N686" s="192"/>
    </row>
    <row r="687" ht="19.5" customHeight="1">
      <c r="N687" s="192"/>
    </row>
    <row r="688" ht="19.5" customHeight="1">
      <c r="N688" s="192"/>
    </row>
    <row r="689" ht="19.5" customHeight="1">
      <c r="N689" s="192"/>
    </row>
    <row r="690" ht="19.5" customHeight="1">
      <c r="N690" s="192"/>
    </row>
    <row r="691" ht="19.5" customHeight="1">
      <c r="N691" s="192"/>
    </row>
    <row r="692" ht="19.5" customHeight="1">
      <c r="N692" s="192"/>
    </row>
    <row r="693" ht="19.5" customHeight="1">
      <c r="N693" s="192"/>
    </row>
    <row r="694" ht="19.5" customHeight="1">
      <c r="N694" s="192"/>
    </row>
    <row r="695" ht="19.5" customHeight="1">
      <c r="N695" s="192"/>
    </row>
    <row r="696" ht="19.5" customHeight="1">
      <c r="N696" s="192"/>
    </row>
    <row r="697" ht="19.5" customHeight="1">
      <c r="N697" s="192"/>
    </row>
    <row r="698" ht="19.5" customHeight="1">
      <c r="N698" s="192"/>
    </row>
    <row r="699" ht="19.5" customHeight="1">
      <c r="N699" s="192"/>
    </row>
    <row r="700" ht="19.5" customHeight="1">
      <c r="N700" s="192"/>
    </row>
    <row r="701" ht="19.5" customHeight="1">
      <c r="N701" s="192"/>
    </row>
    <row r="702" ht="19.5" customHeight="1">
      <c r="N702" s="192"/>
    </row>
    <row r="703" ht="19.5" customHeight="1">
      <c r="N703" s="192"/>
    </row>
    <row r="704" ht="19.5" customHeight="1">
      <c r="N704" s="192"/>
    </row>
    <row r="705" ht="19.5" customHeight="1">
      <c r="N705" s="192"/>
    </row>
    <row r="706" ht="19.5" customHeight="1">
      <c r="N706" s="192"/>
    </row>
    <row r="707" ht="19.5" customHeight="1">
      <c r="N707" s="192"/>
    </row>
    <row r="708" ht="19.5" customHeight="1">
      <c r="N708" s="192"/>
    </row>
    <row r="709" ht="19.5" customHeight="1">
      <c r="N709" s="192"/>
    </row>
    <row r="710" ht="19.5" customHeight="1">
      <c r="N710" s="192"/>
    </row>
    <row r="711" ht="19.5" customHeight="1">
      <c r="N711" s="192"/>
    </row>
    <row r="712" ht="19.5" customHeight="1">
      <c r="N712" s="192"/>
    </row>
    <row r="713" ht="19.5" customHeight="1">
      <c r="N713" s="192"/>
    </row>
    <row r="714" ht="19.5" customHeight="1">
      <c r="N714" s="192"/>
    </row>
    <row r="715" ht="19.5" customHeight="1">
      <c r="N715" s="192"/>
    </row>
    <row r="716" ht="19.5" customHeight="1">
      <c r="N716" s="192"/>
    </row>
    <row r="717" ht="19.5" customHeight="1">
      <c r="N717" s="192"/>
    </row>
    <row r="718" ht="19.5" customHeight="1">
      <c r="N718" s="192"/>
    </row>
    <row r="719" ht="19.5" customHeight="1">
      <c r="N719" s="192"/>
    </row>
    <row r="720" ht="19.5" customHeight="1">
      <c r="N720" s="192"/>
    </row>
    <row r="721" ht="19.5" customHeight="1">
      <c r="N721" s="192"/>
    </row>
    <row r="722" ht="19.5" customHeight="1">
      <c r="N722" s="192"/>
    </row>
    <row r="723" ht="19.5" customHeight="1">
      <c r="N723" s="192"/>
    </row>
    <row r="724" ht="19.5" customHeight="1">
      <c r="N724" s="192"/>
    </row>
    <row r="725" ht="19.5" customHeight="1">
      <c r="N725" s="192"/>
    </row>
    <row r="726" ht="19.5" customHeight="1">
      <c r="N726" s="192"/>
    </row>
    <row r="727" ht="19.5" customHeight="1">
      <c r="N727" s="192"/>
    </row>
    <row r="728" ht="19.5" customHeight="1">
      <c r="N728" s="192"/>
    </row>
    <row r="729" ht="19.5" customHeight="1">
      <c r="N729" s="192"/>
    </row>
    <row r="730" ht="19.5" customHeight="1">
      <c r="N730" s="192"/>
    </row>
    <row r="731" ht="19.5" customHeight="1">
      <c r="N731" s="192"/>
    </row>
    <row r="732" ht="19.5" customHeight="1">
      <c r="N732" s="192"/>
    </row>
    <row r="733" ht="19.5" customHeight="1">
      <c r="N733" s="192"/>
    </row>
    <row r="734" ht="19.5" customHeight="1">
      <c r="N734" s="192"/>
    </row>
    <row r="735" ht="19.5" customHeight="1">
      <c r="N735" s="192"/>
    </row>
    <row r="736" ht="19.5" customHeight="1">
      <c r="N736" s="192"/>
    </row>
    <row r="737" ht="19.5" customHeight="1">
      <c r="N737" s="192"/>
    </row>
    <row r="738" ht="19.5" customHeight="1">
      <c r="N738" s="192"/>
    </row>
    <row r="739" ht="19.5" customHeight="1">
      <c r="N739" s="192"/>
    </row>
    <row r="740" ht="19.5" customHeight="1">
      <c r="N740" s="192"/>
    </row>
    <row r="741" ht="19.5" customHeight="1">
      <c r="N741" s="192"/>
    </row>
    <row r="742" ht="19.5" customHeight="1">
      <c r="N742" s="192"/>
    </row>
    <row r="743" ht="19.5" customHeight="1">
      <c r="N743" s="192"/>
    </row>
    <row r="744" ht="19.5" customHeight="1">
      <c r="N744" s="192"/>
    </row>
    <row r="745" ht="19.5" customHeight="1">
      <c r="N745" s="192"/>
    </row>
    <row r="746" ht="19.5" customHeight="1">
      <c r="N746" s="192"/>
    </row>
    <row r="747" ht="19.5" customHeight="1">
      <c r="N747" s="192"/>
    </row>
    <row r="748" ht="19.5" customHeight="1">
      <c r="N748" s="192"/>
    </row>
    <row r="749" ht="19.5" customHeight="1">
      <c r="N749" s="192"/>
    </row>
    <row r="750" ht="19.5" customHeight="1">
      <c r="N750" s="192"/>
    </row>
    <row r="751" ht="19.5" customHeight="1">
      <c r="N751" s="192"/>
    </row>
    <row r="752" ht="19.5" customHeight="1">
      <c r="N752" s="192"/>
    </row>
    <row r="753" ht="19.5" customHeight="1">
      <c r="N753" s="192"/>
    </row>
    <row r="754" ht="19.5" customHeight="1">
      <c r="N754" s="192"/>
    </row>
    <row r="755" ht="19.5" customHeight="1">
      <c r="N755" s="192"/>
    </row>
    <row r="756" ht="19.5" customHeight="1">
      <c r="N756" s="192"/>
    </row>
    <row r="757" ht="19.5" customHeight="1">
      <c r="N757" s="192"/>
    </row>
    <row r="758" ht="19.5" customHeight="1">
      <c r="N758" s="192"/>
    </row>
    <row r="759" ht="19.5" customHeight="1">
      <c r="N759" s="192"/>
    </row>
    <row r="760" ht="19.5" customHeight="1">
      <c r="N760" s="192"/>
    </row>
    <row r="761" ht="19.5" customHeight="1">
      <c r="N761" s="192"/>
    </row>
    <row r="762" ht="19.5" customHeight="1">
      <c r="N762" s="192"/>
    </row>
    <row r="763" ht="19.5" customHeight="1">
      <c r="N763" s="192"/>
    </row>
    <row r="764" ht="19.5" customHeight="1">
      <c r="N764" s="192"/>
    </row>
    <row r="765" ht="19.5" customHeight="1">
      <c r="N765" s="192"/>
    </row>
    <row r="766" ht="19.5" customHeight="1">
      <c r="N766" s="192"/>
    </row>
    <row r="767" ht="19.5" customHeight="1">
      <c r="N767" s="192"/>
    </row>
    <row r="768" ht="19.5" customHeight="1">
      <c r="N768" s="192"/>
    </row>
    <row r="769" ht="19.5" customHeight="1">
      <c r="N769" s="192"/>
    </row>
    <row r="770" ht="19.5" customHeight="1">
      <c r="N770" s="192"/>
    </row>
    <row r="771" ht="19.5" customHeight="1">
      <c r="N771" s="192"/>
    </row>
    <row r="772" ht="19.5" customHeight="1">
      <c r="N772" s="192"/>
    </row>
    <row r="773" ht="19.5" customHeight="1">
      <c r="N773" s="192"/>
    </row>
    <row r="774" ht="19.5" customHeight="1">
      <c r="N774" s="192"/>
    </row>
    <row r="775" ht="19.5" customHeight="1">
      <c r="N775" s="192"/>
    </row>
    <row r="776" ht="19.5" customHeight="1">
      <c r="N776" s="192"/>
    </row>
    <row r="777" ht="19.5" customHeight="1">
      <c r="N777" s="192"/>
    </row>
    <row r="778" ht="19.5" customHeight="1">
      <c r="N778" s="192"/>
    </row>
    <row r="779" ht="19.5" customHeight="1">
      <c r="N779" s="192"/>
    </row>
    <row r="780" ht="19.5" customHeight="1">
      <c r="N780" s="192"/>
    </row>
    <row r="781" ht="19.5" customHeight="1">
      <c r="N781" s="192"/>
    </row>
    <row r="782" ht="19.5" customHeight="1">
      <c r="N782" s="192"/>
    </row>
    <row r="783" ht="19.5" customHeight="1">
      <c r="N783" s="192"/>
    </row>
    <row r="784" ht="19.5" customHeight="1">
      <c r="N784" s="192"/>
    </row>
    <row r="785" ht="19.5" customHeight="1">
      <c r="N785" s="192"/>
    </row>
    <row r="786" ht="19.5" customHeight="1">
      <c r="N786" s="192"/>
    </row>
    <row r="787" ht="19.5" customHeight="1">
      <c r="N787" s="192"/>
    </row>
    <row r="788" ht="19.5" customHeight="1">
      <c r="N788" s="192"/>
    </row>
    <row r="789" ht="19.5" customHeight="1">
      <c r="N789" s="192"/>
    </row>
    <row r="790" ht="19.5" customHeight="1">
      <c r="N790" s="192"/>
    </row>
    <row r="791" ht="19.5" customHeight="1">
      <c r="N791" s="192"/>
    </row>
    <row r="792" ht="19.5" customHeight="1">
      <c r="N792" s="192"/>
    </row>
    <row r="793" ht="19.5" customHeight="1">
      <c r="N793" s="192"/>
    </row>
    <row r="794" ht="19.5" customHeight="1">
      <c r="N794" s="192"/>
    </row>
    <row r="795" ht="19.5" customHeight="1">
      <c r="N795" s="192"/>
    </row>
    <row r="796" ht="19.5" customHeight="1">
      <c r="N796" s="192"/>
    </row>
    <row r="797" ht="19.5" customHeight="1">
      <c r="N797" s="192"/>
    </row>
    <row r="798" ht="19.5" customHeight="1">
      <c r="N798" s="192"/>
    </row>
    <row r="799" ht="19.5" customHeight="1">
      <c r="N799" s="192"/>
    </row>
    <row r="800" ht="19.5" customHeight="1">
      <c r="N800" s="192"/>
    </row>
    <row r="801" ht="19.5" customHeight="1">
      <c r="N801" s="192"/>
    </row>
    <row r="802" ht="19.5" customHeight="1">
      <c r="N802" s="192"/>
    </row>
    <row r="803" ht="19.5" customHeight="1">
      <c r="N803" s="192"/>
    </row>
    <row r="804" ht="19.5" customHeight="1">
      <c r="N804" s="192"/>
    </row>
    <row r="805" ht="19.5" customHeight="1">
      <c r="N805" s="192"/>
    </row>
    <row r="806" ht="19.5" customHeight="1">
      <c r="N806" s="192"/>
    </row>
    <row r="807" ht="19.5" customHeight="1">
      <c r="N807" s="192"/>
    </row>
    <row r="808" ht="19.5" customHeight="1">
      <c r="N808" s="192"/>
    </row>
    <row r="809" ht="19.5" customHeight="1">
      <c r="N809" s="192"/>
    </row>
    <row r="810" ht="19.5" customHeight="1">
      <c r="N810" s="192"/>
    </row>
    <row r="811" ht="19.5" customHeight="1">
      <c r="N811" s="192"/>
    </row>
    <row r="812" ht="19.5" customHeight="1">
      <c r="N812" s="192"/>
    </row>
    <row r="813" ht="19.5" customHeight="1">
      <c r="N813" s="192"/>
    </row>
    <row r="814" ht="19.5" customHeight="1">
      <c r="N814" s="192"/>
    </row>
    <row r="815" ht="19.5" customHeight="1">
      <c r="N815" s="192"/>
    </row>
    <row r="816" ht="19.5" customHeight="1">
      <c r="N816" s="192"/>
    </row>
    <row r="817" ht="19.5" customHeight="1">
      <c r="N817" s="192"/>
    </row>
    <row r="818" ht="19.5" customHeight="1">
      <c r="N818" s="192"/>
    </row>
    <row r="819" ht="19.5" customHeight="1">
      <c r="N819" s="192"/>
    </row>
    <row r="820" ht="19.5" customHeight="1">
      <c r="N820" s="192"/>
    </row>
    <row r="821" ht="19.5" customHeight="1">
      <c r="N821" s="192"/>
    </row>
    <row r="822" ht="19.5" customHeight="1">
      <c r="N822" s="192"/>
    </row>
    <row r="823" ht="19.5" customHeight="1">
      <c r="N823" s="192"/>
    </row>
    <row r="824" ht="19.5" customHeight="1">
      <c r="N824" s="192"/>
    </row>
    <row r="825" ht="19.5" customHeight="1">
      <c r="N825" s="192"/>
    </row>
    <row r="826" ht="19.5" customHeight="1">
      <c r="N826" s="192"/>
    </row>
    <row r="827" ht="19.5" customHeight="1">
      <c r="N827" s="192"/>
    </row>
    <row r="828" ht="19.5" customHeight="1">
      <c r="N828" s="192"/>
    </row>
    <row r="829" ht="19.5" customHeight="1">
      <c r="N829" s="192"/>
    </row>
    <row r="830" ht="19.5" customHeight="1">
      <c r="N830" s="192"/>
    </row>
    <row r="831" ht="19.5" customHeight="1">
      <c r="N831" s="192"/>
    </row>
    <row r="832" ht="19.5" customHeight="1">
      <c r="N832" s="192"/>
    </row>
    <row r="833" ht="19.5" customHeight="1">
      <c r="N833" s="192"/>
    </row>
    <row r="834" ht="19.5" customHeight="1">
      <c r="N834" s="192"/>
    </row>
    <row r="835" ht="19.5" customHeight="1">
      <c r="N835" s="192"/>
    </row>
    <row r="836" ht="19.5" customHeight="1">
      <c r="N836" s="192"/>
    </row>
    <row r="837" ht="19.5" customHeight="1">
      <c r="N837" s="192"/>
    </row>
    <row r="838" ht="19.5" customHeight="1">
      <c r="N838" s="192"/>
    </row>
    <row r="839" ht="19.5" customHeight="1">
      <c r="N839" s="192"/>
    </row>
    <row r="840" ht="19.5" customHeight="1">
      <c r="N840" s="192"/>
    </row>
    <row r="841" ht="19.5" customHeight="1">
      <c r="N841" s="192"/>
    </row>
    <row r="842" ht="19.5" customHeight="1">
      <c r="N842" s="192"/>
    </row>
    <row r="843" ht="19.5" customHeight="1">
      <c r="N843" s="192"/>
    </row>
    <row r="844" ht="19.5" customHeight="1">
      <c r="N844" s="192"/>
    </row>
    <row r="845" ht="19.5" customHeight="1">
      <c r="N845" s="192"/>
    </row>
    <row r="846" ht="19.5" customHeight="1">
      <c r="N846" s="192"/>
    </row>
    <row r="847" ht="19.5" customHeight="1">
      <c r="N847" s="192"/>
    </row>
    <row r="848" ht="19.5" customHeight="1">
      <c r="N848" s="192"/>
    </row>
    <row r="849" ht="19.5" customHeight="1">
      <c r="N849" s="192"/>
    </row>
    <row r="850" ht="19.5" customHeight="1">
      <c r="N850" s="192"/>
    </row>
    <row r="851" ht="19.5" customHeight="1">
      <c r="N851" s="192"/>
    </row>
    <row r="852" ht="19.5" customHeight="1">
      <c r="N852" s="192"/>
    </row>
    <row r="853" ht="19.5" customHeight="1">
      <c r="N853" s="192"/>
    </row>
    <row r="854" ht="19.5" customHeight="1">
      <c r="N854" s="192"/>
    </row>
    <row r="855" ht="19.5" customHeight="1">
      <c r="N855" s="192"/>
    </row>
    <row r="856" ht="19.5" customHeight="1">
      <c r="N856" s="192"/>
    </row>
    <row r="857" ht="19.5" customHeight="1">
      <c r="N857" s="192"/>
    </row>
    <row r="858" ht="19.5" customHeight="1">
      <c r="N858" s="192"/>
    </row>
    <row r="859" ht="19.5" customHeight="1">
      <c r="N859" s="192"/>
    </row>
    <row r="860" ht="19.5" customHeight="1">
      <c r="N860" s="192"/>
    </row>
    <row r="861" ht="19.5" customHeight="1">
      <c r="N861" s="192"/>
    </row>
    <row r="862" ht="19.5" customHeight="1">
      <c r="N862" s="192"/>
    </row>
    <row r="863" ht="19.5" customHeight="1">
      <c r="N863" s="192"/>
    </row>
    <row r="864" ht="19.5" customHeight="1">
      <c r="N864" s="192"/>
    </row>
    <row r="865" ht="19.5" customHeight="1">
      <c r="N865" s="192"/>
    </row>
    <row r="866" ht="19.5" customHeight="1">
      <c r="N866" s="192"/>
    </row>
    <row r="867" ht="19.5" customHeight="1">
      <c r="N867" s="192"/>
    </row>
    <row r="868" ht="19.5" customHeight="1">
      <c r="N868" s="192"/>
    </row>
    <row r="869" ht="19.5" customHeight="1">
      <c r="N869" s="192"/>
    </row>
    <row r="870" ht="19.5" customHeight="1">
      <c r="N870" s="192"/>
    </row>
    <row r="871" ht="19.5" customHeight="1">
      <c r="N871" s="192"/>
    </row>
    <row r="872" ht="19.5" customHeight="1">
      <c r="N872" s="192"/>
    </row>
    <row r="873" ht="19.5" customHeight="1">
      <c r="N873" s="192"/>
    </row>
    <row r="874" ht="19.5" customHeight="1">
      <c r="N874" s="192"/>
    </row>
    <row r="875" ht="19.5" customHeight="1">
      <c r="N875" s="192"/>
    </row>
    <row r="876" ht="19.5" customHeight="1">
      <c r="N876" s="192"/>
    </row>
    <row r="877" ht="19.5" customHeight="1">
      <c r="N877" s="192"/>
    </row>
    <row r="878" ht="19.5" customHeight="1">
      <c r="N878" s="192"/>
    </row>
    <row r="879" ht="19.5" customHeight="1">
      <c r="N879" s="192"/>
    </row>
    <row r="880" ht="19.5" customHeight="1">
      <c r="N880" s="192"/>
    </row>
    <row r="881" ht="19.5" customHeight="1">
      <c r="N881" s="192"/>
    </row>
    <row r="882" ht="19.5" customHeight="1">
      <c r="N882" s="192"/>
    </row>
    <row r="883" ht="19.5" customHeight="1">
      <c r="N883" s="192"/>
    </row>
    <row r="884" ht="19.5" customHeight="1">
      <c r="N884" s="192"/>
    </row>
    <row r="885" ht="19.5" customHeight="1">
      <c r="N885" s="192"/>
    </row>
    <row r="886" ht="19.5" customHeight="1">
      <c r="N886" s="192"/>
    </row>
    <row r="887" ht="19.5" customHeight="1">
      <c r="N887" s="192"/>
    </row>
    <row r="888" ht="19.5" customHeight="1">
      <c r="N888" s="192"/>
    </row>
    <row r="889" ht="19.5" customHeight="1">
      <c r="N889" s="192"/>
    </row>
    <row r="890" ht="19.5" customHeight="1">
      <c r="N890" s="192"/>
    </row>
    <row r="891" ht="19.5" customHeight="1">
      <c r="N891" s="192"/>
    </row>
    <row r="892" ht="19.5" customHeight="1">
      <c r="N892" s="192"/>
    </row>
    <row r="893" ht="19.5" customHeight="1">
      <c r="N893" s="192"/>
    </row>
    <row r="894" ht="19.5" customHeight="1">
      <c r="N894" s="192"/>
    </row>
    <row r="895" ht="19.5" customHeight="1">
      <c r="N895" s="192"/>
    </row>
    <row r="896" ht="19.5" customHeight="1">
      <c r="N896" s="192"/>
    </row>
    <row r="897" ht="19.5" customHeight="1">
      <c r="N897" s="192"/>
    </row>
    <row r="898" ht="19.5" customHeight="1">
      <c r="N898" s="192"/>
    </row>
    <row r="899" ht="19.5" customHeight="1">
      <c r="N899" s="192"/>
    </row>
    <row r="900" ht="19.5" customHeight="1">
      <c r="N900" s="192"/>
    </row>
    <row r="901" ht="19.5" customHeight="1">
      <c r="N901" s="192"/>
    </row>
    <row r="902" ht="19.5" customHeight="1">
      <c r="N902" s="192"/>
    </row>
    <row r="903" ht="19.5" customHeight="1">
      <c r="N903" s="192"/>
    </row>
    <row r="904" ht="19.5" customHeight="1">
      <c r="N904" s="192"/>
    </row>
    <row r="905" ht="19.5" customHeight="1">
      <c r="N905" s="192"/>
    </row>
    <row r="906" ht="19.5" customHeight="1">
      <c r="N906" s="192"/>
    </row>
    <row r="907" ht="19.5" customHeight="1">
      <c r="N907" s="192"/>
    </row>
    <row r="908" ht="19.5" customHeight="1">
      <c r="N908" s="192"/>
    </row>
    <row r="909" ht="19.5" customHeight="1">
      <c r="N909" s="192"/>
    </row>
    <row r="910" ht="19.5" customHeight="1">
      <c r="N910" s="192"/>
    </row>
    <row r="911" ht="19.5" customHeight="1">
      <c r="N911" s="192"/>
    </row>
    <row r="912" ht="19.5" customHeight="1">
      <c r="N912" s="192"/>
    </row>
    <row r="913" ht="19.5" customHeight="1">
      <c r="N913" s="192"/>
    </row>
    <row r="914" ht="19.5" customHeight="1">
      <c r="N914" s="192"/>
    </row>
    <row r="915" ht="19.5" customHeight="1">
      <c r="N915" s="192"/>
    </row>
    <row r="916" ht="19.5" customHeight="1">
      <c r="N916" s="192"/>
    </row>
    <row r="917" ht="19.5" customHeight="1">
      <c r="N917" s="192"/>
    </row>
    <row r="918" ht="19.5" customHeight="1">
      <c r="N918" s="192"/>
    </row>
    <row r="919" ht="19.5" customHeight="1">
      <c r="N919" s="192"/>
    </row>
    <row r="920" ht="19.5" customHeight="1">
      <c r="N920" s="192"/>
    </row>
    <row r="921" ht="19.5" customHeight="1">
      <c r="N921" s="192"/>
    </row>
    <row r="922" ht="19.5" customHeight="1">
      <c r="N922" s="192"/>
    </row>
    <row r="923" ht="19.5" customHeight="1">
      <c r="N923" s="192"/>
    </row>
    <row r="924" ht="19.5" customHeight="1">
      <c r="N924" s="192"/>
    </row>
    <row r="925" ht="19.5" customHeight="1">
      <c r="N925" s="192"/>
    </row>
    <row r="926" ht="19.5" customHeight="1">
      <c r="N926" s="192"/>
    </row>
    <row r="927" ht="19.5" customHeight="1">
      <c r="N927" s="192"/>
    </row>
    <row r="928" ht="19.5" customHeight="1">
      <c r="N928" s="192"/>
    </row>
    <row r="929" ht="19.5" customHeight="1">
      <c r="N929" s="192"/>
    </row>
    <row r="930" ht="19.5" customHeight="1">
      <c r="N930" s="192"/>
    </row>
    <row r="931" ht="19.5" customHeight="1">
      <c r="N931" s="192"/>
    </row>
    <row r="932" ht="19.5" customHeight="1">
      <c r="N932" s="192"/>
    </row>
    <row r="933" ht="19.5" customHeight="1">
      <c r="N933" s="192"/>
    </row>
    <row r="934" ht="19.5" customHeight="1">
      <c r="N934" s="192"/>
    </row>
    <row r="935" ht="19.5" customHeight="1">
      <c r="N935" s="192"/>
    </row>
    <row r="936" ht="19.5" customHeight="1">
      <c r="N936" s="192"/>
    </row>
    <row r="937" ht="19.5" customHeight="1">
      <c r="N937" s="192"/>
    </row>
    <row r="938" ht="19.5" customHeight="1">
      <c r="N938" s="192"/>
    </row>
    <row r="939" ht="19.5" customHeight="1">
      <c r="N939" s="192"/>
    </row>
    <row r="940" ht="19.5" customHeight="1">
      <c r="N940" s="192"/>
    </row>
    <row r="941" ht="19.5" customHeight="1">
      <c r="N941" s="192"/>
    </row>
    <row r="942" ht="19.5" customHeight="1">
      <c r="N942" s="192"/>
    </row>
    <row r="943" ht="19.5" customHeight="1">
      <c r="N943" s="192"/>
    </row>
    <row r="944" ht="19.5" customHeight="1">
      <c r="N944" s="192"/>
    </row>
    <row r="945" ht="19.5" customHeight="1">
      <c r="N945" s="192"/>
    </row>
    <row r="946" ht="19.5" customHeight="1">
      <c r="N946" s="192"/>
    </row>
    <row r="947" ht="19.5" customHeight="1">
      <c r="N947" s="192"/>
    </row>
    <row r="948" ht="19.5" customHeight="1">
      <c r="N948" s="192"/>
    </row>
    <row r="949" ht="19.5" customHeight="1">
      <c r="N949" s="192"/>
    </row>
    <row r="950" ht="19.5" customHeight="1">
      <c r="N950" s="192"/>
    </row>
    <row r="951" ht="19.5" customHeight="1">
      <c r="N951" s="192"/>
    </row>
    <row r="952" ht="19.5" customHeight="1">
      <c r="N952" s="192"/>
    </row>
    <row r="953" ht="19.5" customHeight="1">
      <c r="N953" s="192"/>
    </row>
    <row r="954" ht="19.5" customHeight="1">
      <c r="N954" s="192"/>
    </row>
    <row r="955" ht="19.5" customHeight="1">
      <c r="N955" s="192"/>
    </row>
    <row r="956" ht="19.5" customHeight="1">
      <c r="N956" s="192"/>
    </row>
    <row r="957" ht="19.5" customHeight="1">
      <c r="N957" s="192"/>
    </row>
    <row r="958" ht="19.5" customHeight="1">
      <c r="N958" s="192"/>
    </row>
    <row r="959" ht="19.5" customHeight="1">
      <c r="N959" s="192"/>
    </row>
    <row r="960" ht="19.5" customHeight="1">
      <c r="N960" s="192"/>
    </row>
    <row r="961" ht="19.5" customHeight="1">
      <c r="N961" s="192"/>
    </row>
    <row r="962" ht="19.5" customHeight="1">
      <c r="N962" s="192"/>
    </row>
    <row r="963" ht="19.5" customHeight="1">
      <c r="N963" s="192"/>
    </row>
    <row r="964" ht="19.5" customHeight="1">
      <c r="N964" s="192"/>
    </row>
    <row r="965" ht="19.5" customHeight="1">
      <c r="N965" s="192"/>
    </row>
    <row r="966" ht="19.5" customHeight="1">
      <c r="N966" s="192"/>
    </row>
    <row r="967" ht="19.5" customHeight="1">
      <c r="N967" s="192"/>
    </row>
    <row r="968" ht="19.5" customHeight="1">
      <c r="N968" s="192"/>
    </row>
    <row r="969" ht="19.5" customHeight="1">
      <c r="N969" s="192"/>
    </row>
    <row r="970" ht="19.5" customHeight="1">
      <c r="N970" s="192"/>
    </row>
    <row r="971" ht="19.5" customHeight="1">
      <c r="N971" s="192"/>
    </row>
    <row r="972" ht="19.5" customHeight="1">
      <c r="N972" s="192"/>
    </row>
    <row r="973" ht="19.5" customHeight="1">
      <c r="N973" s="192"/>
    </row>
    <row r="974" ht="19.5" customHeight="1">
      <c r="N974" s="192"/>
    </row>
    <row r="975" ht="19.5" customHeight="1">
      <c r="N975" s="192"/>
    </row>
    <row r="976" ht="19.5" customHeight="1">
      <c r="N976" s="192"/>
    </row>
    <row r="977" ht="19.5" customHeight="1">
      <c r="N977" s="192"/>
    </row>
    <row r="978" ht="19.5" customHeight="1">
      <c r="N978" s="192"/>
    </row>
    <row r="979" ht="19.5" customHeight="1">
      <c r="N979" s="192"/>
    </row>
    <row r="980" ht="19.5" customHeight="1">
      <c r="N980" s="192"/>
    </row>
    <row r="981" ht="19.5" customHeight="1">
      <c r="N981" s="192"/>
    </row>
    <row r="982" ht="19.5" customHeight="1">
      <c r="N982" s="192"/>
    </row>
    <row r="983" ht="19.5" customHeight="1">
      <c r="N983" s="192"/>
    </row>
    <row r="984" ht="19.5" customHeight="1">
      <c r="N984" s="192"/>
    </row>
    <row r="985" ht="19.5" customHeight="1">
      <c r="N985" s="192"/>
    </row>
    <row r="986" ht="19.5" customHeight="1">
      <c r="N986" s="192"/>
    </row>
    <row r="987" ht="19.5" customHeight="1">
      <c r="N987" s="192"/>
    </row>
    <row r="988" ht="19.5" customHeight="1">
      <c r="N988" s="192"/>
    </row>
    <row r="989" ht="19.5" customHeight="1">
      <c r="N989" s="192"/>
    </row>
    <row r="990" ht="19.5" customHeight="1">
      <c r="N990" s="192"/>
    </row>
    <row r="991" ht="19.5" customHeight="1">
      <c r="N991" s="192"/>
    </row>
    <row r="992" ht="19.5" customHeight="1">
      <c r="N992" s="192"/>
    </row>
    <row r="993" ht="19.5" customHeight="1">
      <c r="N993" s="192"/>
    </row>
    <row r="994" ht="19.5" customHeight="1">
      <c r="N994" s="192"/>
    </row>
    <row r="995" ht="19.5" customHeight="1">
      <c r="N995" s="192"/>
    </row>
    <row r="996" ht="19.5" customHeight="1">
      <c r="N996" s="192"/>
    </row>
    <row r="997" ht="19.5" customHeight="1">
      <c r="N997" s="192"/>
    </row>
    <row r="998" ht="19.5" customHeight="1">
      <c r="N998" s="192"/>
    </row>
    <row r="999" ht="19.5" customHeight="1">
      <c r="N999" s="192"/>
    </row>
    <row r="1000" ht="19.5" customHeight="1">
      <c r="N1000" s="192"/>
    </row>
  </sheetData>
  <mergeCells count="18">
    <mergeCell ref="C28:E28"/>
    <mergeCell ref="C30:E30"/>
    <mergeCell ref="C27:E27"/>
    <mergeCell ref="F24:F26"/>
    <mergeCell ref="G24:G26"/>
    <mergeCell ref="C24:E26"/>
    <mergeCell ref="I24:I26"/>
    <mergeCell ref="D3:F3"/>
    <mergeCell ref="G4:G6"/>
    <mergeCell ref="C4:C6"/>
    <mergeCell ref="K4:K6"/>
    <mergeCell ref="D7:F7"/>
    <mergeCell ref="D11:F11"/>
    <mergeCell ref="F17:H17"/>
    <mergeCell ref="F16:H16"/>
    <mergeCell ref="F18:H18"/>
    <mergeCell ref="F15:H15"/>
    <mergeCell ref="F14:H1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1" t="s">
        <v>0</v>
      </c>
      <c r="N1" s="206">
        <v>1200.0</v>
      </c>
    </row>
    <row r="2" ht="19.5" customHeight="1">
      <c r="B2" s="5" t="s">
        <v>2</v>
      </c>
      <c r="C2" s="7">
        <v>1.0</v>
      </c>
      <c r="D2" s="7">
        <v>2.0</v>
      </c>
      <c r="E2" s="7">
        <v>3.0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9" t="s">
        <v>8</v>
      </c>
      <c r="M2" s="11" t="s">
        <v>9</v>
      </c>
      <c r="N2" s="207">
        <v>107.0</v>
      </c>
    </row>
    <row r="3" ht="19.5" customHeight="1">
      <c r="A3" t="s">
        <v>11</v>
      </c>
      <c r="B3" s="15">
        <v>1.0</v>
      </c>
      <c r="C3" s="17"/>
      <c r="D3" s="21">
        <f>K3-sum(G3:J3)</f>
        <v>37</v>
      </c>
      <c r="E3" s="23"/>
      <c r="F3" s="25"/>
      <c r="G3" s="28">
        <f>(N17-(N15-(N16-N13)))</f>
        <v>0</v>
      </c>
      <c r="H3" s="31">
        <v>0.0</v>
      </c>
      <c r="I3" s="33">
        <v>2.0</v>
      </c>
      <c r="J3" s="35">
        <v>7.0</v>
      </c>
      <c r="K3" s="208">
        <f>(N14-N12)+(N17-(N15-(N16-N13)))</f>
        <v>46</v>
      </c>
      <c r="M3" s="11" t="s">
        <v>15</v>
      </c>
      <c r="N3" s="209">
        <v>108.0</v>
      </c>
    </row>
    <row r="4" ht="19.5" customHeight="1">
      <c r="B4" s="15">
        <v>2.0</v>
      </c>
      <c r="C4" s="41">
        <f>C11-sum(C7:C10)</f>
        <v>56</v>
      </c>
      <c r="D4" s="43"/>
      <c r="E4" s="45"/>
      <c r="F4" s="47"/>
      <c r="G4" s="50">
        <f>G11-G3-sum(G8:G10)</f>
        <v>52</v>
      </c>
      <c r="H4" s="52">
        <v>2.0</v>
      </c>
      <c r="I4" s="54">
        <v>2.0</v>
      </c>
      <c r="J4" s="56">
        <v>4.0</v>
      </c>
      <c r="K4" s="59">
        <f>sum(C4:J6)</f>
        <v>135</v>
      </c>
      <c r="M4" s="11" t="s">
        <v>16</v>
      </c>
      <c r="N4" s="210">
        <v>29.0</v>
      </c>
    </row>
    <row r="5" ht="19.5" customHeight="1">
      <c r="B5" s="15">
        <v>3.0</v>
      </c>
      <c r="C5" s="60"/>
      <c r="D5" s="61"/>
      <c r="E5" s="62">
        <v>0.0</v>
      </c>
      <c r="F5" s="64"/>
      <c r="G5" s="66"/>
      <c r="H5" s="52">
        <v>6.0</v>
      </c>
      <c r="I5" s="54">
        <v>5.0</v>
      </c>
      <c r="J5" s="56">
        <v>5.0</v>
      </c>
      <c r="K5" s="68"/>
      <c r="M5" s="11" t="s">
        <v>17</v>
      </c>
      <c r="N5" s="210">
        <v>82.0</v>
      </c>
    </row>
    <row r="6" ht="19.5" customHeight="1">
      <c r="B6" s="15" t="s">
        <v>3</v>
      </c>
      <c r="C6" s="70"/>
      <c r="D6" s="61"/>
      <c r="E6" s="62"/>
      <c r="F6" s="62"/>
      <c r="G6" s="72"/>
      <c r="H6" s="52">
        <v>0.0</v>
      </c>
      <c r="I6" s="54">
        <v>1.0</v>
      </c>
      <c r="J6" s="56">
        <v>2.0</v>
      </c>
      <c r="K6" s="74"/>
      <c r="M6" s="11" t="s">
        <v>18</v>
      </c>
      <c r="N6" s="210">
        <v>37.0</v>
      </c>
    </row>
    <row r="7" ht="19.5" customHeight="1">
      <c r="B7" s="15" t="s">
        <v>4</v>
      </c>
      <c r="C7" s="75">
        <f>N13</f>
        <v>26</v>
      </c>
      <c r="D7" s="77">
        <f>K7-C7-sum(H7:J7)</f>
        <v>102</v>
      </c>
      <c r="E7" s="78"/>
      <c r="F7" s="79"/>
      <c r="G7" s="80"/>
      <c r="H7" s="52">
        <v>0.0</v>
      </c>
      <c r="I7" s="54">
        <v>5.0</v>
      </c>
      <c r="J7" s="56">
        <v>4.0</v>
      </c>
      <c r="K7" s="82">
        <f>N12+N13</f>
        <v>137</v>
      </c>
      <c r="M7" s="11" t="s">
        <v>19</v>
      </c>
      <c r="N7" s="210">
        <v>43.0</v>
      </c>
    </row>
    <row r="8" ht="19.5" customHeight="1">
      <c r="B8" s="15" t="s">
        <v>5</v>
      </c>
      <c r="C8" s="84">
        <v>1.0</v>
      </c>
      <c r="D8" s="86">
        <v>4.0</v>
      </c>
      <c r="E8" s="86">
        <v>11.0</v>
      </c>
      <c r="F8" s="86">
        <v>1.0</v>
      </c>
      <c r="G8" s="86">
        <v>2.0</v>
      </c>
      <c r="H8" s="88"/>
      <c r="I8" s="86">
        <v>3.0</v>
      </c>
      <c r="J8" s="90">
        <v>3.0</v>
      </c>
      <c r="K8" s="87">
        <f t="shared" ref="K8:K9" si="1">sum(C8:J8)</f>
        <v>25</v>
      </c>
      <c r="M8" s="92" t="s">
        <v>20</v>
      </c>
      <c r="N8" s="210">
        <v>25.0</v>
      </c>
    </row>
    <row r="9" ht="19.5" customHeight="1">
      <c r="B9" s="15" t="s">
        <v>6</v>
      </c>
      <c r="C9" s="94">
        <v>0.0</v>
      </c>
      <c r="D9" s="54">
        <v>4.0</v>
      </c>
      <c r="E9" s="54">
        <v>8.0</v>
      </c>
      <c r="F9" s="54">
        <v>0.0</v>
      </c>
      <c r="G9" s="54">
        <v>1.0</v>
      </c>
      <c r="H9" s="54">
        <v>1.0</v>
      </c>
      <c r="I9" s="96"/>
      <c r="J9" s="56">
        <v>6.0</v>
      </c>
      <c r="K9" s="87">
        <f t="shared" si="1"/>
        <v>20</v>
      </c>
      <c r="M9" s="92" t="s">
        <v>22</v>
      </c>
      <c r="N9" s="210">
        <v>13.0</v>
      </c>
    </row>
    <row r="10" ht="19.5" customHeight="1">
      <c r="B10" s="15" t="s">
        <v>7</v>
      </c>
      <c r="C10" s="98">
        <v>8.0</v>
      </c>
      <c r="D10" s="100">
        <v>3.0</v>
      </c>
      <c r="E10" s="100">
        <v>0.0</v>
      </c>
      <c r="F10" s="100">
        <v>5.0</v>
      </c>
      <c r="G10" s="100">
        <v>14.0</v>
      </c>
      <c r="H10" s="100">
        <v>4.0</v>
      </c>
      <c r="I10" s="100">
        <v>1.0</v>
      </c>
      <c r="J10" s="102"/>
      <c r="K10" s="87">
        <f>sum(C10:I10)</f>
        <v>35</v>
      </c>
      <c r="M10" s="92" t="s">
        <v>24</v>
      </c>
      <c r="N10" s="210">
        <v>20.0</v>
      </c>
    </row>
    <row r="11" ht="19.5" customHeight="1">
      <c r="B11" s="9" t="s">
        <v>8</v>
      </c>
      <c r="C11" s="16">
        <f>N16</f>
        <v>91</v>
      </c>
      <c r="D11" s="105">
        <f>sum(D3:F10)</f>
        <v>175</v>
      </c>
      <c r="E11" s="107"/>
      <c r="F11" s="74"/>
      <c r="G11" s="16">
        <f>N17</f>
        <v>69</v>
      </c>
      <c r="H11" s="109">
        <f t="shared" ref="H11:I11" si="2">sum(H3:H10)</f>
        <v>13</v>
      </c>
      <c r="I11" s="109">
        <f t="shared" si="2"/>
        <v>19</v>
      </c>
      <c r="J11" s="109">
        <f>sum(J3:J9)</f>
        <v>31</v>
      </c>
      <c r="K11" s="111">
        <f>D14</f>
        <v>398</v>
      </c>
      <c r="M11" s="92" t="s">
        <v>25</v>
      </c>
      <c r="N11" s="210">
        <v>19.0</v>
      </c>
    </row>
    <row r="12" ht="19.5" customHeight="1">
      <c r="M12" s="11" t="s">
        <v>26</v>
      </c>
      <c r="N12" s="210">
        <v>111.0</v>
      </c>
    </row>
    <row r="13" ht="19.5" customHeight="1">
      <c r="I13" s="113"/>
      <c r="J13" s="113"/>
      <c r="M13" s="11" t="s">
        <v>27</v>
      </c>
      <c r="N13" s="210">
        <v>26.0</v>
      </c>
    </row>
    <row r="14" ht="19.5" customHeight="1">
      <c r="B14" s="115" t="s">
        <v>38</v>
      </c>
      <c r="C14" s="117"/>
      <c r="D14" s="119">
        <f>sum(K3:K10)</f>
        <v>398</v>
      </c>
      <c r="F14" s="63" t="s">
        <v>39</v>
      </c>
      <c r="G14" s="117"/>
      <c r="H14" s="117"/>
      <c r="I14" s="122">
        <f>sum(C3:F6)/D14</f>
        <v>0.2336683417</v>
      </c>
      <c r="J14" s="119">
        <f t="shared" ref="J14:J19" si="3">$D$14*I14</f>
        <v>93</v>
      </c>
      <c r="M14" s="11" t="s">
        <v>28</v>
      </c>
      <c r="N14" s="210">
        <v>157.0</v>
      </c>
    </row>
    <row r="15" ht="19.5" customHeight="1">
      <c r="B15" s="127"/>
      <c r="C15" s="107"/>
      <c r="D15" s="129"/>
      <c r="F15" s="11" t="s">
        <v>41</v>
      </c>
      <c r="I15" s="131">
        <f>sum(G7:J10)/D14</f>
        <v>0.1105527638</v>
      </c>
      <c r="J15" s="119">
        <f t="shared" si="3"/>
        <v>44</v>
      </c>
      <c r="M15" s="11" t="s">
        <v>29</v>
      </c>
      <c r="N15" s="210">
        <v>134.0</v>
      </c>
    </row>
    <row r="16" ht="19.5" customHeight="1">
      <c r="B16" s="11" t="s">
        <v>42</v>
      </c>
      <c r="D16" s="132">
        <f>(N12+N13+N15-N16)/(N12+N13+N15)</f>
        <v>0.6642066421</v>
      </c>
      <c r="E16" s="134"/>
      <c r="F16" s="136" t="s">
        <v>43</v>
      </c>
      <c r="G16" s="78"/>
      <c r="H16" s="78"/>
      <c r="I16" s="138">
        <f>I14+I15</f>
        <v>0.3442211055</v>
      </c>
      <c r="J16" s="119">
        <f t="shared" si="3"/>
        <v>137</v>
      </c>
      <c r="M16" s="11" t="s">
        <v>30</v>
      </c>
      <c r="N16" s="210">
        <f>60+31</f>
        <v>91</v>
      </c>
    </row>
    <row r="17" ht="19.5" customHeight="1">
      <c r="B17" s="11" t="s">
        <v>44</v>
      </c>
      <c r="D17" s="132"/>
      <c r="F17" s="11" t="s">
        <v>45</v>
      </c>
      <c r="I17" s="131">
        <f>sum(C7:F10)/D14</f>
        <v>0.4346733668</v>
      </c>
      <c r="J17" s="119">
        <f t="shared" si="3"/>
        <v>173</v>
      </c>
      <c r="M17" s="11" t="s">
        <v>31</v>
      </c>
      <c r="N17" s="210">
        <v>69.0</v>
      </c>
    </row>
    <row r="18" ht="19.5" customHeight="1">
      <c r="B18" s="142" t="s">
        <v>46</v>
      </c>
      <c r="C18" s="107"/>
      <c r="D18" s="144"/>
      <c r="F18" s="11" t="s">
        <v>47</v>
      </c>
      <c r="I18" s="131">
        <f>sum(G3:J6)/D14</f>
        <v>0.2211055276</v>
      </c>
      <c r="J18" s="119">
        <f t="shared" si="3"/>
        <v>88</v>
      </c>
      <c r="M18" s="146" t="s">
        <v>32</v>
      </c>
      <c r="N18" s="210">
        <v>35.0</v>
      </c>
    </row>
    <row r="19" ht="19.5" customHeight="1">
      <c r="B19" s="142" t="s">
        <v>48</v>
      </c>
      <c r="C19" s="147"/>
      <c r="D19" s="149"/>
      <c r="F19" s="136" t="s">
        <v>49</v>
      </c>
      <c r="G19" s="151"/>
      <c r="H19" s="78"/>
      <c r="I19" s="138">
        <f>I17+I18</f>
        <v>0.6557788945</v>
      </c>
      <c r="J19" s="155">
        <f t="shared" si="3"/>
        <v>261</v>
      </c>
      <c r="K19">
        <f>(sum(G24:G27)+sum(C28:F28))/J19</f>
        <v>0.6896551724</v>
      </c>
      <c r="M19" s="146" t="s">
        <v>33</v>
      </c>
      <c r="N19" s="210">
        <v>31.0</v>
      </c>
    </row>
    <row r="20" ht="19.5" customHeight="1">
      <c r="F20" s="142" t="s">
        <v>50</v>
      </c>
      <c r="G20" s="147"/>
      <c r="H20" s="107"/>
      <c r="I20" s="129">
        <f>D14*(I17-I18)</f>
        <v>85</v>
      </c>
      <c r="J20" s="129"/>
      <c r="M20" s="11" t="s">
        <v>34</v>
      </c>
      <c r="N20" s="210">
        <v>54.0</v>
      </c>
    </row>
    <row r="21" ht="19.5" customHeight="1">
      <c r="M21" s="11" t="s">
        <v>35</v>
      </c>
      <c r="N21" s="210">
        <v>40.0</v>
      </c>
    </row>
    <row r="22" ht="19.5" customHeight="1">
      <c r="B22" s="156"/>
      <c r="C22" s="156"/>
      <c r="D22" s="89"/>
      <c r="M22" s="142" t="s">
        <v>36</v>
      </c>
      <c r="N22" s="211">
        <v>77.0</v>
      </c>
    </row>
    <row r="23" ht="19.5" customHeight="1">
      <c r="B23" s="111">
        <v>1200.0</v>
      </c>
      <c r="C23" s="159">
        <v>2.0</v>
      </c>
      <c r="D23" s="159">
        <v>3.0</v>
      </c>
      <c r="E23" s="160" t="s">
        <v>3</v>
      </c>
      <c r="F23" s="160">
        <v>1.0</v>
      </c>
      <c r="G23" s="160" t="s">
        <v>4</v>
      </c>
      <c r="H23" s="160" t="s">
        <v>51</v>
      </c>
      <c r="I23" s="162" t="s">
        <v>8</v>
      </c>
      <c r="N23" s="150"/>
    </row>
    <row r="24" ht="19.5" customHeight="1">
      <c r="B24" s="164">
        <v>2.0</v>
      </c>
      <c r="C24" s="165">
        <v>0.0</v>
      </c>
      <c r="D24" s="166"/>
      <c r="E24" s="167"/>
      <c r="F24" s="168">
        <f t="shared" ref="F24:G24" si="4">F30-sum(F27:F29)</f>
        <v>56</v>
      </c>
      <c r="G24" s="168">
        <f t="shared" si="4"/>
        <v>52</v>
      </c>
      <c r="H24" s="170">
        <f t="shared" ref="H24:H26" si="5">sum(H4:J4)</f>
        <v>8</v>
      </c>
      <c r="I24" s="171">
        <f>sum(C24:H26)</f>
        <v>135</v>
      </c>
      <c r="M24" s="172" t="s">
        <v>52</v>
      </c>
      <c r="N24" s="69">
        <f>N2+N3</f>
        <v>215</v>
      </c>
    </row>
    <row r="25" ht="19.5" customHeight="1">
      <c r="B25" s="164">
        <v>3.0</v>
      </c>
      <c r="C25" s="173"/>
      <c r="E25" s="68"/>
      <c r="F25" s="66"/>
      <c r="G25" s="66"/>
      <c r="H25" s="175">
        <f t="shared" si="5"/>
        <v>16</v>
      </c>
      <c r="I25" s="68"/>
      <c r="M25" s="176" t="s">
        <v>53</v>
      </c>
      <c r="N25" s="46">
        <f>N4+N5</f>
        <v>111</v>
      </c>
    </row>
    <row r="26" ht="19.5" customHeight="1">
      <c r="B26" s="164" t="s">
        <v>3</v>
      </c>
      <c r="C26" s="177"/>
      <c r="D26" s="107"/>
      <c r="E26" s="74"/>
      <c r="F26" s="72"/>
      <c r="G26" s="72"/>
      <c r="H26" s="175">
        <f t="shared" si="5"/>
        <v>3</v>
      </c>
      <c r="I26" s="74"/>
      <c r="M26" s="176" t="s">
        <v>54</v>
      </c>
      <c r="N26" s="46">
        <f>N6+N7</f>
        <v>80</v>
      </c>
    </row>
    <row r="27" ht="19.5" customHeight="1">
      <c r="B27" s="178">
        <v>1.0</v>
      </c>
      <c r="C27" s="179">
        <f>I27-sum(G27:H27)</f>
        <v>37</v>
      </c>
      <c r="D27" s="78"/>
      <c r="E27" s="79"/>
      <c r="F27" s="181"/>
      <c r="G27" s="155">
        <f>(N17-(N15-(N16-N13)))</f>
        <v>0</v>
      </c>
      <c r="H27" s="175">
        <f>sum(H3:J3)</f>
        <v>9</v>
      </c>
      <c r="I27" s="182">
        <f>(N14-N12)+(N17-(N15-(N16-N13)))</f>
        <v>46</v>
      </c>
      <c r="M27" s="176" t="s">
        <v>55</v>
      </c>
      <c r="N27" s="46">
        <f>N8+N9</f>
        <v>38</v>
      </c>
    </row>
    <row r="28" ht="19.5" customHeight="1">
      <c r="B28" s="178" t="s">
        <v>4</v>
      </c>
      <c r="C28" s="179">
        <f>I28-sum(F28:H28)</f>
        <v>102</v>
      </c>
      <c r="D28" s="78"/>
      <c r="E28" s="79"/>
      <c r="F28" s="155">
        <f>N13</f>
        <v>26</v>
      </c>
      <c r="G28" s="181"/>
      <c r="H28" s="175">
        <f>sum(H7:J7)</f>
        <v>9</v>
      </c>
      <c r="I28" s="182">
        <f>N12+N13</f>
        <v>137</v>
      </c>
      <c r="M28" s="176" t="s">
        <v>56</v>
      </c>
      <c r="N28" s="46">
        <f>N10+N11</f>
        <v>39</v>
      </c>
    </row>
    <row r="29" ht="19.5" customHeight="1">
      <c r="B29" s="178" t="s">
        <v>51</v>
      </c>
      <c r="C29" s="183">
        <f t="shared" ref="C29:E29" si="6">sum(D8:D10)</f>
        <v>11</v>
      </c>
      <c r="D29" s="184">
        <f t="shared" si="6"/>
        <v>19</v>
      </c>
      <c r="E29" s="184">
        <f t="shared" si="6"/>
        <v>6</v>
      </c>
      <c r="F29" s="184">
        <f>sum(C8:C10)</f>
        <v>9</v>
      </c>
      <c r="G29" s="184">
        <f>sum(G8:G10)</f>
        <v>17</v>
      </c>
      <c r="H29" s="185">
        <f>sum(H8:J10)</f>
        <v>18</v>
      </c>
      <c r="I29" s="186">
        <f>sum(C29:H29)</f>
        <v>80</v>
      </c>
      <c r="M29" s="176" t="s">
        <v>57</v>
      </c>
      <c r="N29" s="46">
        <f>N18+N19</f>
        <v>66</v>
      </c>
    </row>
    <row r="30" ht="19.5" customHeight="1">
      <c r="B30" s="162" t="s">
        <v>8</v>
      </c>
      <c r="C30" s="187">
        <f>sum(C24:E29)</f>
        <v>175</v>
      </c>
      <c r="D30" s="107"/>
      <c r="E30" s="74"/>
      <c r="F30" s="129">
        <f>N16</f>
        <v>91</v>
      </c>
      <c r="G30" s="129">
        <f>N17</f>
        <v>69</v>
      </c>
      <c r="H30" s="129">
        <f>sum(H24:H29)</f>
        <v>63</v>
      </c>
      <c r="I30" s="188"/>
      <c r="M30" s="176" t="s">
        <v>58</v>
      </c>
      <c r="N30" s="46">
        <f>N14+N15</f>
        <v>291</v>
      </c>
    </row>
    <row r="31" ht="19.5" customHeight="1">
      <c r="M31" s="176" t="s">
        <v>59</v>
      </c>
      <c r="N31" s="46">
        <f>N12+N13+N17</f>
        <v>206</v>
      </c>
    </row>
    <row r="32" ht="19.5" customHeight="1">
      <c r="M32" s="189" t="s">
        <v>60</v>
      </c>
      <c r="N32" s="216">
        <f>N20+N21</f>
        <v>94</v>
      </c>
    </row>
    <row r="33" ht="19.5" customHeight="1">
      <c r="N33" s="150"/>
    </row>
    <row r="34" ht="19.5" customHeight="1">
      <c r="N34" s="150"/>
    </row>
    <row r="35" ht="19.5" customHeight="1">
      <c r="N35" s="150"/>
    </row>
    <row r="36" ht="19.5" customHeight="1">
      <c r="N36" s="150"/>
    </row>
    <row r="37" ht="19.5" customHeight="1">
      <c r="N37" s="150"/>
    </row>
    <row r="38" ht="19.5" customHeight="1">
      <c r="N38" s="150"/>
    </row>
    <row r="39" ht="19.5" customHeight="1">
      <c r="N39" s="150"/>
    </row>
    <row r="40" ht="19.5" customHeight="1">
      <c r="N40" s="150"/>
    </row>
    <row r="41" ht="19.5" customHeight="1">
      <c r="N41" s="150"/>
    </row>
    <row r="42" ht="19.5" customHeight="1">
      <c r="N42" s="150"/>
    </row>
    <row r="43" ht="19.5" customHeight="1">
      <c r="N43" s="150"/>
    </row>
    <row r="44" ht="19.5" customHeight="1">
      <c r="N44" s="150"/>
    </row>
    <row r="45" ht="19.5" customHeight="1">
      <c r="N45" s="150"/>
    </row>
    <row r="46" ht="19.5" customHeight="1">
      <c r="N46" s="150"/>
    </row>
    <row r="47" ht="19.5" customHeight="1">
      <c r="N47" s="150"/>
    </row>
    <row r="48" ht="19.5" customHeight="1">
      <c r="N48" s="150"/>
    </row>
    <row r="49" ht="19.5" customHeight="1">
      <c r="N49" s="192"/>
    </row>
    <row r="50" ht="19.5" customHeight="1">
      <c r="N50" s="192"/>
    </row>
    <row r="51" ht="19.5" customHeight="1">
      <c r="N51" s="192"/>
    </row>
    <row r="52" ht="19.5" customHeight="1">
      <c r="N52" s="192"/>
    </row>
    <row r="53" ht="19.5" customHeight="1">
      <c r="N53" s="192"/>
    </row>
    <row r="54" ht="19.5" customHeight="1">
      <c r="N54" s="192"/>
    </row>
    <row r="55" ht="19.5" customHeight="1">
      <c r="N55" s="192"/>
    </row>
    <row r="56" ht="19.5" customHeight="1">
      <c r="N56" s="192"/>
    </row>
    <row r="57" ht="19.5" customHeight="1">
      <c r="N57" s="192"/>
    </row>
    <row r="58" ht="19.5" customHeight="1">
      <c r="N58" s="192"/>
    </row>
    <row r="59" ht="19.5" customHeight="1">
      <c r="N59" s="192"/>
    </row>
    <row r="60" ht="19.5" customHeight="1">
      <c r="N60" s="192"/>
    </row>
    <row r="61" ht="19.5" customHeight="1">
      <c r="N61" s="192"/>
    </row>
    <row r="62" ht="19.5" customHeight="1">
      <c r="N62" s="192"/>
    </row>
    <row r="63" ht="19.5" customHeight="1">
      <c r="N63" s="192"/>
    </row>
    <row r="64" ht="19.5" customHeight="1">
      <c r="N64" s="192"/>
    </row>
    <row r="65" ht="19.5" customHeight="1">
      <c r="N65" s="192"/>
    </row>
    <row r="66" ht="19.5" customHeight="1">
      <c r="N66" s="192"/>
    </row>
    <row r="67" ht="19.5" customHeight="1">
      <c r="N67" s="192"/>
    </row>
    <row r="68" ht="19.5" customHeight="1">
      <c r="N68" s="192"/>
    </row>
    <row r="69" ht="19.5" customHeight="1">
      <c r="N69" s="192"/>
    </row>
    <row r="70" ht="19.5" customHeight="1">
      <c r="N70" s="192"/>
    </row>
    <row r="71" ht="19.5" customHeight="1">
      <c r="N71" s="192"/>
    </row>
    <row r="72" ht="19.5" customHeight="1">
      <c r="N72" s="192"/>
    </row>
    <row r="73" ht="19.5" customHeight="1">
      <c r="N73" s="192"/>
    </row>
    <row r="74" ht="19.5" customHeight="1">
      <c r="N74" s="192"/>
    </row>
    <row r="75" ht="19.5" customHeight="1">
      <c r="N75" s="192"/>
    </row>
    <row r="76" ht="19.5" customHeight="1">
      <c r="N76" s="192"/>
    </row>
    <row r="77" ht="19.5" customHeight="1">
      <c r="N77" s="192"/>
    </row>
    <row r="78" ht="19.5" customHeight="1">
      <c r="N78" s="192"/>
    </row>
    <row r="79" ht="19.5" customHeight="1">
      <c r="N79" s="192"/>
    </row>
    <row r="80" ht="19.5" customHeight="1">
      <c r="N80" s="192"/>
    </row>
    <row r="81" ht="19.5" customHeight="1">
      <c r="N81" s="192"/>
    </row>
    <row r="82" ht="19.5" customHeight="1">
      <c r="N82" s="192"/>
    </row>
    <row r="83" ht="19.5" customHeight="1">
      <c r="N83" s="192"/>
    </row>
    <row r="84" ht="19.5" customHeight="1">
      <c r="N84" s="192"/>
    </row>
    <row r="85" ht="19.5" customHeight="1">
      <c r="N85" s="192"/>
    </row>
    <row r="86" ht="19.5" customHeight="1">
      <c r="N86" s="192"/>
    </row>
    <row r="87" ht="19.5" customHeight="1">
      <c r="N87" s="192"/>
    </row>
    <row r="88" ht="19.5" customHeight="1">
      <c r="N88" s="192"/>
    </row>
    <row r="89" ht="19.5" customHeight="1">
      <c r="N89" s="192"/>
    </row>
    <row r="90" ht="19.5" customHeight="1">
      <c r="N90" s="192"/>
    </row>
    <row r="91" ht="19.5" customHeight="1">
      <c r="N91" s="192"/>
    </row>
    <row r="92" ht="19.5" customHeight="1">
      <c r="N92" s="192"/>
    </row>
    <row r="93" ht="19.5" customHeight="1">
      <c r="N93" s="192"/>
    </row>
    <row r="94" ht="19.5" customHeight="1">
      <c r="N94" s="192"/>
    </row>
    <row r="95" ht="19.5" customHeight="1">
      <c r="N95" s="192"/>
    </row>
    <row r="96" ht="19.5" customHeight="1">
      <c r="N96" s="192"/>
    </row>
    <row r="97" ht="19.5" customHeight="1">
      <c r="N97" s="192"/>
    </row>
    <row r="98" ht="19.5" customHeight="1">
      <c r="N98" s="192"/>
    </row>
    <row r="99" ht="19.5" customHeight="1">
      <c r="N99" s="192"/>
    </row>
    <row r="100" ht="19.5" customHeight="1">
      <c r="N100" s="192"/>
    </row>
    <row r="101" ht="19.5" customHeight="1">
      <c r="N101" s="192"/>
    </row>
    <row r="102" ht="19.5" customHeight="1">
      <c r="N102" s="192"/>
    </row>
    <row r="103" ht="19.5" customHeight="1">
      <c r="N103" s="192"/>
    </row>
    <row r="104" ht="19.5" customHeight="1">
      <c r="N104" s="192"/>
    </row>
    <row r="105" ht="19.5" customHeight="1">
      <c r="N105" s="192"/>
    </row>
    <row r="106" ht="19.5" customHeight="1">
      <c r="N106" s="192"/>
    </row>
    <row r="107" ht="19.5" customHeight="1">
      <c r="N107" s="192"/>
    </row>
    <row r="108" ht="19.5" customHeight="1">
      <c r="N108" s="192"/>
    </row>
    <row r="109" ht="19.5" customHeight="1">
      <c r="N109" s="192"/>
    </row>
    <row r="110" ht="19.5" customHeight="1">
      <c r="N110" s="192"/>
    </row>
    <row r="111" ht="19.5" customHeight="1">
      <c r="N111" s="192"/>
    </row>
    <row r="112" ht="19.5" customHeight="1">
      <c r="N112" s="192"/>
    </row>
    <row r="113" ht="19.5" customHeight="1">
      <c r="N113" s="192"/>
    </row>
    <row r="114" ht="19.5" customHeight="1">
      <c r="N114" s="192"/>
    </row>
    <row r="115" ht="19.5" customHeight="1">
      <c r="N115" s="192"/>
    </row>
    <row r="116" ht="19.5" customHeight="1">
      <c r="N116" s="192"/>
    </row>
    <row r="117" ht="19.5" customHeight="1">
      <c r="N117" s="192"/>
    </row>
    <row r="118" ht="19.5" customHeight="1">
      <c r="N118" s="192"/>
    </row>
    <row r="119" ht="19.5" customHeight="1">
      <c r="N119" s="192"/>
    </row>
    <row r="120" ht="19.5" customHeight="1">
      <c r="N120" s="192"/>
    </row>
    <row r="121" ht="19.5" customHeight="1">
      <c r="N121" s="192"/>
    </row>
    <row r="122" ht="19.5" customHeight="1">
      <c r="N122" s="192"/>
    </row>
    <row r="123" ht="19.5" customHeight="1">
      <c r="N123" s="192"/>
    </row>
    <row r="124" ht="19.5" customHeight="1">
      <c r="N124" s="192"/>
    </row>
    <row r="125" ht="19.5" customHeight="1">
      <c r="N125" s="192"/>
    </row>
    <row r="126" ht="19.5" customHeight="1">
      <c r="N126" s="192"/>
    </row>
    <row r="127" ht="19.5" customHeight="1">
      <c r="N127" s="192"/>
    </row>
    <row r="128" ht="19.5" customHeight="1">
      <c r="N128" s="192"/>
    </row>
    <row r="129" ht="19.5" customHeight="1">
      <c r="N129" s="192"/>
    </row>
    <row r="130" ht="19.5" customHeight="1">
      <c r="N130" s="192"/>
    </row>
    <row r="131" ht="19.5" customHeight="1">
      <c r="N131" s="192"/>
    </row>
    <row r="132" ht="19.5" customHeight="1">
      <c r="N132" s="192"/>
    </row>
    <row r="133" ht="19.5" customHeight="1">
      <c r="N133" s="192"/>
    </row>
    <row r="134" ht="19.5" customHeight="1">
      <c r="N134" s="192"/>
    </row>
    <row r="135" ht="19.5" customHeight="1">
      <c r="N135" s="192"/>
    </row>
    <row r="136" ht="19.5" customHeight="1">
      <c r="N136" s="192"/>
    </row>
    <row r="137" ht="19.5" customHeight="1">
      <c r="N137" s="192"/>
    </row>
    <row r="138" ht="19.5" customHeight="1">
      <c r="N138" s="192"/>
    </row>
    <row r="139" ht="19.5" customHeight="1">
      <c r="N139" s="192"/>
    </row>
    <row r="140" ht="19.5" customHeight="1">
      <c r="N140" s="192"/>
    </row>
    <row r="141" ht="19.5" customHeight="1">
      <c r="N141" s="192"/>
    </row>
    <row r="142" ht="19.5" customHeight="1">
      <c r="N142" s="192"/>
    </row>
    <row r="143" ht="19.5" customHeight="1">
      <c r="N143" s="192"/>
    </row>
    <row r="144" ht="19.5" customHeight="1">
      <c r="N144" s="192"/>
    </row>
    <row r="145" ht="19.5" customHeight="1">
      <c r="N145" s="192"/>
    </row>
    <row r="146" ht="19.5" customHeight="1">
      <c r="N146" s="192"/>
    </row>
    <row r="147" ht="19.5" customHeight="1">
      <c r="N147" s="192"/>
    </row>
    <row r="148" ht="19.5" customHeight="1">
      <c r="N148" s="192"/>
    </row>
    <row r="149" ht="19.5" customHeight="1">
      <c r="N149" s="192"/>
    </row>
    <row r="150" ht="19.5" customHeight="1">
      <c r="N150" s="192"/>
    </row>
    <row r="151" ht="19.5" customHeight="1">
      <c r="N151" s="192"/>
    </row>
    <row r="152" ht="19.5" customHeight="1">
      <c r="N152" s="192"/>
    </row>
    <row r="153" ht="19.5" customHeight="1">
      <c r="N153" s="192"/>
    </row>
    <row r="154" ht="19.5" customHeight="1">
      <c r="N154" s="192"/>
    </row>
    <row r="155" ht="19.5" customHeight="1">
      <c r="N155" s="192"/>
    </row>
    <row r="156" ht="19.5" customHeight="1">
      <c r="N156" s="192"/>
    </row>
    <row r="157" ht="19.5" customHeight="1">
      <c r="N157" s="192"/>
    </row>
    <row r="158" ht="19.5" customHeight="1">
      <c r="N158" s="192"/>
    </row>
    <row r="159" ht="19.5" customHeight="1">
      <c r="N159" s="192"/>
    </row>
    <row r="160" ht="19.5" customHeight="1">
      <c r="N160" s="192"/>
    </row>
    <row r="161" ht="19.5" customHeight="1">
      <c r="N161" s="192"/>
    </row>
    <row r="162" ht="19.5" customHeight="1">
      <c r="N162" s="192"/>
    </row>
    <row r="163" ht="19.5" customHeight="1">
      <c r="N163" s="192"/>
    </row>
    <row r="164" ht="19.5" customHeight="1">
      <c r="N164" s="192"/>
    </row>
    <row r="165" ht="19.5" customHeight="1">
      <c r="N165" s="192"/>
    </row>
    <row r="166" ht="19.5" customHeight="1">
      <c r="N166" s="192"/>
    </row>
    <row r="167" ht="19.5" customHeight="1">
      <c r="N167" s="192"/>
    </row>
    <row r="168" ht="19.5" customHeight="1">
      <c r="N168" s="192"/>
    </row>
    <row r="169" ht="19.5" customHeight="1">
      <c r="N169" s="192"/>
    </row>
    <row r="170" ht="19.5" customHeight="1">
      <c r="N170" s="192"/>
    </row>
    <row r="171" ht="19.5" customHeight="1">
      <c r="N171" s="192"/>
    </row>
    <row r="172" ht="19.5" customHeight="1">
      <c r="N172" s="192"/>
    </row>
    <row r="173" ht="19.5" customHeight="1">
      <c r="N173" s="192"/>
    </row>
    <row r="174" ht="19.5" customHeight="1">
      <c r="N174" s="192"/>
    </row>
    <row r="175" ht="19.5" customHeight="1">
      <c r="N175" s="192"/>
    </row>
    <row r="176" ht="19.5" customHeight="1">
      <c r="N176" s="192"/>
    </row>
    <row r="177" ht="19.5" customHeight="1">
      <c r="N177" s="192"/>
    </row>
    <row r="178" ht="19.5" customHeight="1">
      <c r="N178" s="192"/>
    </row>
    <row r="179" ht="19.5" customHeight="1">
      <c r="N179" s="192"/>
    </row>
    <row r="180" ht="19.5" customHeight="1">
      <c r="N180" s="192"/>
    </row>
    <row r="181" ht="19.5" customHeight="1">
      <c r="N181" s="192"/>
    </row>
    <row r="182" ht="19.5" customHeight="1">
      <c r="N182" s="192"/>
    </row>
    <row r="183" ht="19.5" customHeight="1">
      <c r="N183" s="192"/>
    </row>
    <row r="184" ht="19.5" customHeight="1">
      <c r="N184" s="192"/>
    </row>
    <row r="185" ht="19.5" customHeight="1">
      <c r="N185" s="192"/>
    </row>
    <row r="186" ht="19.5" customHeight="1">
      <c r="N186" s="192"/>
    </row>
    <row r="187" ht="19.5" customHeight="1">
      <c r="N187" s="192"/>
    </row>
    <row r="188" ht="19.5" customHeight="1">
      <c r="N188" s="192"/>
    </row>
    <row r="189" ht="19.5" customHeight="1">
      <c r="N189" s="192"/>
    </row>
    <row r="190" ht="19.5" customHeight="1">
      <c r="N190" s="192"/>
    </row>
    <row r="191" ht="19.5" customHeight="1">
      <c r="N191" s="192"/>
    </row>
    <row r="192" ht="19.5" customHeight="1">
      <c r="N192" s="192"/>
    </row>
    <row r="193" ht="19.5" customHeight="1">
      <c r="N193" s="192"/>
    </row>
    <row r="194" ht="19.5" customHeight="1">
      <c r="N194" s="192"/>
    </row>
    <row r="195" ht="19.5" customHeight="1">
      <c r="N195" s="192"/>
    </row>
    <row r="196" ht="19.5" customHeight="1">
      <c r="N196" s="192"/>
    </row>
    <row r="197" ht="19.5" customHeight="1">
      <c r="N197" s="192"/>
    </row>
    <row r="198" ht="19.5" customHeight="1">
      <c r="N198" s="192"/>
    </row>
    <row r="199" ht="19.5" customHeight="1">
      <c r="N199" s="192"/>
    </row>
    <row r="200" ht="19.5" customHeight="1">
      <c r="N200" s="192"/>
    </row>
    <row r="201" ht="19.5" customHeight="1">
      <c r="N201" s="192"/>
    </row>
    <row r="202" ht="19.5" customHeight="1">
      <c r="N202" s="192"/>
    </row>
    <row r="203" ht="19.5" customHeight="1">
      <c r="N203" s="192"/>
    </row>
    <row r="204" ht="19.5" customHeight="1">
      <c r="N204" s="192"/>
    </row>
    <row r="205" ht="19.5" customHeight="1">
      <c r="N205" s="192"/>
    </row>
    <row r="206" ht="19.5" customHeight="1">
      <c r="N206" s="192"/>
    </row>
    <row r="207" ht="19.5" customHeight="1">
      <c r="N207" s="192"/>
    </row>
    <row r="208" ht="19.5" customHeight="1">
      <c r="N208" s="192"/>
    </row>
    <row r="209" ht="19.5" customHeight="1">
      <c r="N209" s="192"/>
    </row>
    <row r="210" ht="19.5" customHeight="1">
      <c r="N210" s="192"/>
    </row>
    <row r="211" ht="19.5" customHeight="1">
      <c r="N211" s="192"/>
    </row>
    <row r="212" ht="19.5" customHeight="1">
      <c r="N212" s="192"/>
    </row>
    <row r="213" ht="19.5" customHeight="1">
      <c r="N213" s="192"/>
    </row>
    <row r="214" ht="19.5" customHeight="1">
      <c r="N214" s="192"/>
    </row>
    <row r="215" ht="19.5" customHeight="1">
      <c r="N215" s="192"/>
    </row>
    <row r="216" ht="19.5" customHeight="1">
      <c r="N216" s="192"/>
    </row>
    <row r="217" ht="19.5" customHeight="1">
      <c r="N217" s="192"/>
    </row>
    <row r="218" ht="19.5" customHeight="1">
      <c r="N218" s="192"/>
    </row>
    <row r="219" ht="19.5" customHeight="1">
      <c r="N219" s="192"/>
    </row>
    <row r="220" ht="19.5" customHeight="1">
      <c r="N220" s="192"/>
    </row>
    <row r="221" ht="19.5" customHeight="1">
      <c r="N221" s="192"/>
    </row>
    <row r="222" ht="19.5" customHeight="1">
      <c r="N222" s="192"/>
    </row>
    <row r="223" ht="19.5" customHeight="1">
      <c r="N223" s="192"/>
    </row>
    <row r="224" ht="19.5" customHeight="1">
      <c r="N224" s="192"/>
    </row>
    <row r="225" ht="19.5" customHeight="1">
      <c r="N225" s="192"/>
    </row>
    <row r="226" ht="19.5" customHeight="1">
      <c r="N226" s="192"/>
    </row>
    <row r="227" ht="19.5" customHeight="1">
      <c r="N227" s="192"/>
    </row>
    <row r="228" ht="19.5" customHeight="1">
      <c r="N228" s="192"/>
    </row>
    <row r="229" ht="19.5" customHeight="1">
      <c r="N229" s="192"/>
    </row>
    <row r="230" ht="19.5" customHeight="1">
      <c r="N230" s="192"/>
    </row>
    <row r="231" ht="19.5" customHeight="1">
      <c r="N231" s="192"/>
    </row>
    <row r="232" ht="19.5" customHeight="1">
      <c r="N232" s="192"/>
    </row>
    <row r="233" ht="19.5" customHeight="1">
      <c r="N233" s="192"/>
    </row>
    <row r="234" ht="19.5" customHeight="1">
      <c r="N234" s="192"/>
    </row>
    <row r="235" ht="19.5" customHeight="1">
      <c r="N235" s="192"/>
    </row>
    <row r="236" ht="19.5" customHeight="1">
      <c r="N236" s="192"/>
    </row>
    <row r="237" ht="19.5" customHeight="1">
      <c r="N237" s="192"/>
    </row>
    <row r="238" ht="19.5" customHeight="1">
      <c r="N238" s="192"/>
    </row>
    <row r="239" ht="19.5" customHeight="1">
      <c r="N239" s="192"/>
    </row>
    <row r="240" ht="19.5" customHeight="1">
      <c r="N240" s="192"/>
    </row>
    <row r="241" ht="19.5" customHeight="1">
      <c r="N241" s="192"/>
    </row>
    <row r="242" ht="19.5" customHeight="1">
      <c r="N242" s="192"/>
    </row>
    <row r="243" ht="19.5" customHeight="1">
      <c r="N243" s="192"/>
    </row>
    <row r="244" ht="19.5" customHeight="1">
      <c r="N244" s="192"/>
    </row>
    <row r="245" ht="19.5" customHeight="1">
      <c r="N245" s="192"/>
    </row>
    <row r="246" ht="19.5" customHeight="1">
      <c r="N246" s="192"/>
    </row>
    <row r="247" ht="19.5" customHeight="1">
      <c r="N247" s="192"/>
    </row>
    <row r="248" ht="19.5" customHeight="1">
      <c r="N248" s="192"/>
    </row>
    <row r="249" ht="19.5" customHeight="1">
      <c r="N249" s="192"/>
    </row>
    <row r="250" ht="19.5" customHeight="1">
      <c r="N250" s="192"/>
    </row>
    <row r="251" ht="19.5" customHeight="1">
      <c r="N251" s="192"/>
    </row>
    <row r="252" ht="19.5" customHeight="1">
      <c r="N252" s="192"/>
    </row>
    <row r="253" ht="19.5" customHeight="1">
      <c r="N253" s="192"/>
    </row>
    <row r="254" ht="19.5" customHeight="1">
      <c r="N254" s="192"/>
    </row>
    <row r="255" ht="19.5" customHeight="1">
      <c r="N255" s="192"/>
    </row>
    <row r="256" ht="19.5" customHeight="1">
      <c r="N256" s="192"/>
    </row>
    <row r="257" ht="19.5" customHeight="1">
      <c r="N257" s="192"/>
    </row>
    <row r="258" ht="19.5" customHeight="1">
      <c r="N258" s="192"/>
    </row>
    <row r="259" ht="19.5" customHeight="1">
      <c r="N259" s="192"/>
    </row>
    <row r="260" ht="19.5" customHeight="1">
      <c r="N260" s="192"/>
    </row>
    <row r="261" ht="19.5" customHeight="1">
      <c r="N261" s="192"/>
    </row>
    <row r="262" ht="19.5" customHeight="1">
      <c r="N262" s="192"/>
    </row>
    <row r="263" ht="19.5" customHeight="1">
      <c r="N263" s="192"/>
    </row>
    <row r="264" ht="19.5" customHeight="1">
      <c r="N264" s="192"/>
    </row>
    <row r="265" ht="19.5" customHeight="1">
      <c r="N265" s="192"/>
    </row>
    <row r="266" ht="19.5" customHeight="1">
      <c r="N266" s="192"/>
    </row>
    <row r="267" ht="19.5" customHeight="1">
      <c r="N267" s="192"/>
    </row>
    <row r="268" ht="19.5" customHeight="1">
      <c r="N268" s="192"/>
    </row>
    <row r="269" ht="19.5" customHeight="1">
      <c r="N269" s="192"/>
    </row>
    <row r="270" ht="19.5" customHeight="1">
      <c r="N270" s="192"/>
    </row>
    <row r="271" ht="19.5" customHeight="1">
      <c r="N271" s="192"/>
    </row>
    <row r="272" ht="19.5" customHeight="1">
      <c r="N272" s="192"/>
    </row>
    <row r="273" ht="19.5" customHeight="1">
      <c r="N273" s="192"/>
    </row>
    <row r="274" ht="19.5" customHeight="1">
      <c r="N274" s="192"/>
    </row>
    <row r="275" ht="19.5" customHeight="1">
      <c r="N275" s="192"/>
    </row>
    <row r="276" ht="19.5" customHeight="1">
      <c r="N276" s="192"/>
    </row>
    <row r="277" ht="19.5" customHeight="1">
      <c r="N277" s="192"/>
    </row>
    <row r="278" ht="19.5" customHeight="1">
      <c r="N278" s="192"/>
    </row>
    <row r="279" ht="19.5" customHeight="1">
      <c r="N279" s="192"/>
    </row>
    <row r="280" ht="19.5" customHeight="1">
      <c r="N280" s="192"/>
    </row>
    <row r="281" ht="19.5" customHeight="1">
      <c r="N281" s="192"/>
    </row>
    <row r="282" ht="19.5" customHeight="1">
      <c r="N282" s="192"/>
    </row>
    <row r="283" ht="19.5" customHeight="1">
      <c r="N283" s="192"/>
    </row>
    <row r="284" ht="19.5" customHeight="1">
      <c r="N284" s="192"/>
    </row>
    <row r="285" ht="19.5" customHeight="1">
      <c r="N285" s="192"/>
    </row>
    <row r="286" ht="19.5" customHeight="1">
      <c r="N286" s="192"/>
    </row>
    <row r="287" ht="19.5" customHeight="1">
      <c r="N287" s="192"/>
    </row>
    <row r="288" ht="19.5" customHeight="1">
      <c r="N288" s="192"/>
    </row>
    <row r="289" ht="19.5" customHeight="1">
      <c r="N289" s="192"/>
    </row>
    <row r="290" ht="19.5" customHeight="1">
      <c r="N290" s="192"/>
    </row>
    <row r="291" ht="19.5" customHeight="1">
      <c r="N291" s="192"/>
    </row>
    <row r="292" ht="19.5" customHeight="1">
      <c r="N292" s="192"/>
    </row>
    <row r="293" ht="19.5" customHeight="1">
      <c r="N293" s="192"/>
    </row>
    <row r="294" ht="19.5" customHeight="1">
      <c r="N294" s="192"/>
    </row>
    <row r="295" ht="19.5" customHeight="1">
      <c r="N295" s="192"/>
    </row>
    <row r="296" ht="19.5" customHeight="1">
      <c r="N296" s="192"/>
    </row>
    <row r="297" ht="19.5" customHeight="1">
      <c r="N297" s="192"/>
    </row>
    <row r="298" ht="19.5" customHeight="1">
      <c r="N298" s="192"/>
    </row>
    <row r="299" ht="19.5" customHeight="1">
      <c r="N299" s="192"/>
    </row>
    <row r="300" ht="19.5" customHeight="1">
      <c r="N300" s="192"/>
    </row>
    <row r="301" ht="19.5" customHeight="1">
      <c r="N301" s="192"/>
    </row>
    <row r="302" ht="19.5" customHeight="1">
      <c r="N302" s="192"/>
    </row>
    <row r="303" ht="19.5" customHeight="1">
      <c r="N303" s="192"/>
    </row>
    <row r="304" ht="19.5" customHeight="1">
      <c r="N304" s="192"/>
    </row>
    <row r="305" ht="19.5" customHeight="1">
      <c r="N305" s="192"/>
    </row>
    <row r="306" ht="19.5" customHeight="1">
      <c r="N306" s="192"/>
    </row>
    <row r="307" ht="19.5" customHeight="1">
      <c r="N307" s="192"/>
    </row>
    <row r="308" ht="19.5" customHeight="1">
      <c r="N308" s="192"/>
    </row>
    <row r="309" ht="19.5" customHeight="1">
      <c r="N309" s="192"/>
    </row>
    <row r="310" ht="19.5" customHeight="1">
      <c r="N310" s="192"/>
    </row>
    <row r="311" ht="19.5" customHeight="1">
      <c r="N311" s="192"/>
    </row>
    <row r="312" ht="19.5" customHeight="1">
      <c r="N312" s="192"/>
    </row>
    <row r="313" ht="19.5" customHeight="1">
      <c r="N313" s="192"/>
    </row>
    <row r="314" ht="19.5" customHeight="1">
      <c r="N314" s="192"/>
    </row>
    <row r="315" ht="19.5" customHeight="1">
      <c r="N315" s="192"/>
    </row>
    <row r="316" ht="19.5" customHeight="1">
      <c r="N316" s="192"/>
    </row>
    <row r="317" ht="19.5" customHeight="1">
      <c r="N317" s="192"/>
    </row>
    <row r="318" ht="19.5" customHeight="1">
      <c r="N318" s="192"/>
    </row>
    <row r="319" ht="19.5" customHeight="1">
      <c r="N319" s="192"/>
    </row>
    <row r="320" ht="19.5" customHeight="1">
      <c r="N320" s="192"/>
    </row>
    <row r="321" ht="19.5" customHeight="1">
      <c r="N321" s="192"/>
    </row>
    <row r="322" ht="19.5" customHeight="1">
      <c r="N322" s="192"/>
    </row>
    <row r="323" ht="19.5" customHeight="1">
      <c r="N323" s="192"/>
    </row>
    <row r="324" ht="19.5" customHeight="1">
      <c r="N324" s="192"/>
    </row>
    <row r="325" ht="19.5" customHeight="1">
      <c r="N325" s="192"/>
    </row>
    <row r="326" ht="19.5" customHeight="1">
      <c r="N326" s="192"/>
    </row>
    <row r="327" ht="19.5" customHeight="1">
      <c r="N327" s="192"/>
    </row>
    <row r="328" ht="19.5" customHeight="1">
      <c r="N328" s="192"/>
    </row>
    <row r="329" ht="19.5" customHeight="1">
      <c r="N329" s="192"/>
    </row>
    <row r="330" ht="19.5" customHeight="1">
      <c r="N330" s="192"/>
    </row>
    <row r="331" ht="19.5" customHeight="1">
      <c r="N331" s="192"/>
    </row>
    <row r="332" ht="19.5" customHeight="1">
      <c r="N332" s="192"/>
    </row>
    <row r="333" ht="19.5" customHeight="1">
      <c r="N333" s="192"/>
    </row>
    <row r="334" ht="19.5" customHeight="1">
      <c r="N334" s="192"/>
    </row>
    <row r="335" ht="19.5" customHeight="1">
      <c r="N335" s="192"/>
    </row>
    <row r="336" ht="19.5" customHeight="1">
      <c r="N336" s="192"/>
    </row>
    <row r="337" ht="19.5" customHeight="1">
      <c r="N337" s="192"/>
    </row>
    <row r="338" ht="19.5" customHeight="1">
      <c r="N338" s="192"/>
    </row>
    <row r="339" ht="19.5" customHeight="1">
      <c r="N339" s="192"/>
    </row>
    <row r="340" ht="19.5" customHeight="1">
      <c r="N340" s="192"/>
    </row>
    <row r="341" ht="19.5" customHeight="1">
      <c r="N341" s="192"/>
    </row>
    <row r="342" ht="19.5" customHeight="1">
      <c r="N342" s="192"/>
    </row>
    <row r="343" ht="19.5" customHeight="1">
      <c r="N343" s="192"/>
    </row>
    <row r="344" ht="19.5" customHeight="1">
      <c r="N344" s="192"/>
    </row>
    <row r="345" ht="19.5" customHeight="1">
      <c r="N345" s="192"/>
    </row>
    <row r="346" ht="19.5" customHeight="1">
      <c r="N346" s="192"/>
    </row>
    <row r="347" ht="19.5" customHeight="1">
      <c r="N347" s="192"/>
    </row>
    <row r="348" ht="19.5" customHeight="1">
      <c r="N348" s="192"/>
    </row>
    <row r="349" ht="19.5" customHeight="1">
      <c r="N349" s="192"/>
    </row>
    <row r="350" ht="19.5" customHeight="1">
      <c r="N350" s="192"/>
    </row>
    <row r="351" ht="19.5" customHeight="1">
      <c r="N351" s="192"/>
    </row>
    <row r="352" ht="19.5" customHeight="1">
      <c r="N352" s="192"/>
    </row>
    <row r="353" ht="19.5" customHeight="1">
      <c r="N353" s="192"/>
    </row>
    <row r="354" ht="19.5" customHeight="1">
      <c r="N354" s="192"/>
    </row>
    <row r="355" ht="19.5" customHeight="1">
      <c r="N355" s="192"/>
    </row>
    <row r="356" ht="19.5" customHeight="1">
      <c r="N356" s="192"/>
    </row>
    <row r="357" ht="19.5" customHeight="1">
      <c r="N357" s="192"/>
    </row>
    <row r="358" ht="19.5" customHeight="1">
      <c r="N358" s="192"/>
    </row>
    <row r="359" ht="19.5" customHeight="1">
      <c r="N359" s="192"/>
    </row>
    <row r="360" ht="19.5" customHeight="1">
      <c r="N360" s="192"/>
    </row>
    <row r="361" ht="19.5" customHeight="1">
      <c r="N361" s="192"/>
    </row>
    <row r="362" ht="19.5" customHeight="1">
      <c r="N362" s="192"/>
    </row>
    <row r="363" ht="19.5" customHeight="1">
      <c r="N363" s="192"/>
    </row>
    <row r="364" ht="19.5" customHeight="1">
      <c r="N364" s="192"/>
    </row>
    <row r="365" ht="19.5" customHeight="1">
      <c r="N365" s="192"/>
    </row>
    <row r="366" ht="19.5" customHeight="1">
      <c r="N366" s="192"/>
    </row>
    <row r="367" ht="19.5" customHeight="1">
      <c r="N367" s="192"/>
    </row>
    <row r="368" ht="19.5" customHeight="1">
      <c r="N368" s="192"/>
    </row>
    <row r="369" ht="19.5" customHeight="1">
      <c r="N369" s="192"/>
    </row>
    <row r="370" ht="19.5" customHeight="1">
      <c r="N370" s="192"/>
    </row>
    <row r="371" ht="19.5" customHeight="1">
      <c r="N371" s="192"/>
    </row>
    <row r="372" ht="19.5" customHeight="1">
      <c r="N372" s="192"/>
    </row>
    <row r="373" ht="19.5" customHeight="1">
      <c r="N373" s="192"/>
    </row>
    <row r="374" ht="19.5" customHeight="1">
      <c r="N374" s="192"/>
    </row>
    <row r="375" ht="19.5" customHeight="1">
      <c r="N375" s="192"/>
    </row>
    <row r="376" ht="19.5" customHeight="1">
      <c r="N376" s="192"/>
    </row>
    <row r="377" ht="19.5" customHeight="1">
      <c r="N377" s="192"/>
    </row>
    <row r="378" ht="19.5" customHeight="1">
      <c r="N378" s="192"/>
    </row>
    <row r="379" ht="19.5" customHeight="1">
      <c r="N379" s="192"/>
    </row>
    <row r="380" ht="19.5" customHeight="1">
      <c r="N380" s="192"/>
    </row>
    <row r="381" ht="19.5" customHeight="1">
      <c r="N381" s="192"/>
    </row>
    <row r="382" ht="19.5" customHeight="1">
      <c r="N382" s="192"/>
    </row>
    <row r="383" ht="19.5" customHeight="1">
      <c r="N383" s="192"/>
    </row>
    <row r="384" ht="19.5" customHeight="1">
      <c r="N384" s="192"/>
    </row>
    <row r="385" ht="19.5" customHeight="1">
      <c r="N385" s="192"/>
    </row>
    <row r="386" ht="19.5" customHeight="1">
      <c r="N386" s="192"/>
    </row>
    <row r="387" ht="19.5" customHeight="1">
      <c r="N387" s="192"/>
    </row>
    <row r="388" ht="19.5" customHeight="1">
      <c r="N388" s="192"/>
    </row>
    <row r="389" ht="19.5" customHeight="1">
      <c r="N389" s="192"/>
    </row>
    <row r="390" ht="19.5" customHeight="1">
      <c r="N390" s="192"/>
    </row>
    <row r="391" ht="19.5" customHeight="1">
      <c r="N391" s="192"/>
    </row>
    <row r="392" ht="19.5" customHeight="1">
      <c r="N392" s="192"/>
    </row>
    <row r="393" ht="19.5" customHeight="1">
      <c r="N393" s="192"/>
    </row>
    <row r="394" ht="19.5" customHeight="1">
      <c r="N394" s="192"/>
    </row>
    <row r="395" ht="19.5" customHeight="1">
      <c r="N395" s="192"/>
    </row>
    <row r="396" ht="19.5" customHeight="1">
      <c r="N396" s="192"/>
    </row>
    <row r="397" ht="19.5" customHeight="1">
      <c r="N397" s="192"/>
    </row>
    <row r="398" ht="19.5" customHeight="1">
      <c r="N398" s="192"/>
    </row>
    <row r="399" ht="19.5" customHeight="1">
      <c r="N399" s="192"/>
    </row>
    <row r="400" ht="19.5" customHeight="1">
      <c r="N400" s="192"/>
    </row>
    <row r="401" ht="19.5" customHeight="1">
      <c r="N401" s="192"/>
    </row>
    <row r="402" ht="19.5" customHeight="1">
      <c r="N402" s="192"/>
    </row>
    <row r="403" ht="19.5" customHeight="1">
      <c r="N403" s="192"/>
    </row>
    <row r="404" ht="19.5" customHeight="1">
      <c r="N404" s="192"/>
    </row>
    <row r="405" ht="19.5" customHeight="1">
      <c r="N405" s="192"/>
    </row>
    <row r="406" ht="19.5" customHeight="1">
      <c r="N406" s="192"/>
    </row>
    <row r="407" ht="19.5" customHeight="1">
      <c r="N407" s="192"/>
    </row>
    <row r="408" ht="19.5" customHeight="1">
      <c r="N408" s="192"/>
    </row>
    <row r="409" ht="19.5" customHeight="1">
      <c r="N409" s="192"/>
    </row>
    <row r="410" ht="19.5" customHeight="1">
      <c r="N410" s="192"/>
    </row>
    <row r="411" ht="19.5" customHeight="1">
      <c r="N411" s="192"/>
    </row>
    <row r="412" ht="19.5" customHeight="1">
      <c r="N412" s="192"/>
    </row>
    <row r="413" ht="19.5" customHeight="1">
      <c r="N413" s="192"/>
    </row>
    <row r="414" ht="19.5" customHeight="1">
      <c r="N414" s="192"/>
    </row>
    <row r="415" ht="19.5" customHeight="1">
      <c r="N415" s="192"/>
    </row>
    <row r="416" ht="19.5" customHeight="1">
      <c r="N416" s="192"/>
    </row>
    <row r="417" ht="19.5" customHeight="1">
      <c r="N417" s="192"/>
    </row>
    <row r="418" ht="19.5" customHeight="1">
      <c r="N418" s="192"/>
    </row>
    <row r="419" ht="19.5" customHeight="1">
      <c r="N419" s="192"/>
    </row>
    <row r="420" ht="19.5" customHeight="1">
      <c r="N420" s="192"/>
    </row>
    <row r="421" ht="19.5" customHeight="1">
      <c r="N421" s="192"/>
    </row>
    <row r="422" ht="19.5" customHeight="1">
      <c r="N422" s="192"/>
    </row>
    <row r="423" ht="19.5" customHeight="1">
      <c r="N423" s="192"/>
    </row>
    <row r="424" ht="19.5" customHeight="1">
      <c r="N424" s="192"/>
    </row>
    <row r="425" ht="19.5" customHeight="1">
      <c r="N425" s="192"/>
    </row>
    <row r="426" ht="19.5" customHeight="1">
      <c r="N426" s="192"/>
    </row>
    <row r="427" ht="19.5" customHeight="1">
      <c r="N427" s="192"/>
    </row>
    <row r="428" ht="19.5" customHeight="1">
      <c r="N428" s="192"/>
    </row>
    <row r="429" ht="19.5" customHeight="1">
      <c r="N429" s="192"/>
    </row>
    <row r="430" ht="19.5" customHeight="1">
      <c r="N430" s="192"/>
    </row>
    <row r="431" ht="19.5" customHeight="1">
      <c r="N431" s="192"/>
    </row>
    <row r="432" ht="19.5" customHeight="1">
      <c r="N432" s="192"/>
    </row>
    <row r="433" ht="19.5" customHeight="1">
      <c r="N433" s="192"/>
    </row>
    <row r="434" ht="19.5" customHeight="1">
      <c r="N434" s="192"/>
    </row>
    <row r="435" ht="19.5" customHeight="1">
      <c r="N435" s="192"/>
    </row>
    <row r="436" ht="19.5" customHeight="1">
      <c r="N436" s="192"/>
    </row>
    <row r="437" ht="19.5" customHeight="1">
      <c r="N437" s="192"/>
    </row>
    <row r="438" ht="19.5" customHeight="1">
      <c r="N438" s="192"/>
    </row>
    <row r="439" ht="19.5" customHeight="1">
      <c r="N439" s="192"/>
    </row>
    <row r="440" ht="19.5" customHeight="1">
      <c r="N440" s="192"/>
    </row>
    <row r="441" ht="19.5" customHeight="1">
      <c r="N441" s="192"/>
    </row>
    <row r="442" ht="19.5" customHeight="1">
      <c r="N442" s="192"/>
    </row>
    <row r="443" ht="19.5" customHeight="1">
      <c r="N443" s="192"/>
    </row>
    <row r="444" ht="19.5" customHeight="1">
      <c r="N444" s="192"/>
    </row>
    <row r="445" ht="19.5" customHeight="1">
      <c r="N445" s="192"/>
    </row>
    <row r="446" ht="19.5" customHeight="1">
      <c r="N446" s="192"/>
    </row>
    <row r="447" ht="19.5" customHeight="1">
      <c r="N447" s="192"/>
    </row>
    <row r="448" ht="19.5" customHeight="1">
      <c r="N448" s="192"/>
    </row>
    <row r="449" ht="19.5" customHeight="1">
      <c r="N449" s="192"/>
    </row>
    <row r="450" ht="19.5" customHeight="1">
      <c r="N450" s="192"/>
    </row>
    <row r="451" ht="19.5" customHeight="1">
      <c r="N451" s="192"/>
    </row>
    <row r="452" ht="19.5" customHeight="1">
      <c r="N452" s="192"/>
    </row>
    <row r="453" ht="19.5" customHeight="1">
      <c r="N453" s="192"/>
    </row>
    <row r="454" ht="19.5" customHeight="1">
      <c r="N454" s="192"/>
    </row>
    <row r="455" ht="19.5" customHeight="1">
      <c r="N455" s="192"/>
    </row>
    <row r="456" ht="19.5" customHeight="1">
      <c r="N456" s="192"/>
    </row>
    <row r="457" ht="19.5" customHeight="1">
      <c r="N457" s="192"/>
    </row>
    <row r="458" ht="19.5" customHeight="1">
      <c r="N458" s="192"/>
    </row>
    <row r="459" ht="19.5" customHeight="1">
      <c r="N459" s="192"/>
    </row>
    <row r="460" ht="19.5" customHeight="1">
      <c r="N460" s="192"/>
    </row>
    <row r="461" ht="19.5" customHeight="1">
      <c r="N461" s="192"/>
    </row>
    <row r="462" ht="19.5" customHeight="1">
      <c r="N462" s="192"/>
    </row>
    <row r="463" ht="19.5" customHeight="1">
      <c r="N463" s="192"/>
    </row>
    <row r="464" ht="19.5" customHeight="1">
      <c r="N464" s="192"/>
    </row>
    <row r="465" ht="19.5" customHeight="1">
      <c r="N465" s="192"/>
    </row>
    <row r="466" ht="19.5" customHeight="1">
      <c r="N466" s="192"/>
    </row>
    <row r="467" ht="19.5" customHeight="1">
      <c r="N467" s="192"/>
    </row>
    <row r="468" ht="19.5" customHeight="1">
      <c r="N468" s="192"/>
    </row>
    <row r="469" ht="19.5" customHeight="1">
      <c r="N469" s="192"/>
    </row>
    <row r="470" ht="19.5" customHeight="1">
      <c r="N470" s="192"/>
    </row>
    <row r="471" ht="19.5" customHeight="1">
      <c r="N471" s="192"/>
    </row>
    <row r="472" ht="19.5" customHeight="1">
      <c r="N472" s="192"/>
    </row>
    <row r="473" ht="19.5" customHeight="1">
      <c r="N473" s="192"/>
    </row>
    <row r="474" ht="19.5" customHeight="1">
      <c r="N474" s="192"/>
    </row>
    <row r="475" ht="19.5" customHeight="1">
      <c r="N475" s="192"/>
    </row>
    <row r="476" ht="19.5" customHeight="1">
      <c r="N476" s="192"/>
    </row>
    <row r="477" ht="19.5" customHeight="1">
      <c r="N477" s="192"/>
    </row>
    <row r="478" ht="19.5" customHeight="1">
      <c r="N478" s="192"/>
    </row>
    <row r="479" ht="19.5" customHeight="1">
      <c r="N479" s="192"/>
    </row>
    <row r="480" ht="19.5" customHeight="1">
      <c r="N480" s="192"/>
    </row>
    <row r="481" ht="19.5" customHeight="1">
      <c r="N481" s="192"/>
    </row>
    <row r="482" ht="19.5" customHeight="1">
      <c r="N482" s="192"/>
    </row>
    <row r="483" ht="19.5" customHeight="1">
      <c r="N483" s="192"/>
    </row>
    <row r="484" ht="19.5" customHeight="1">
      <c r="N484" s="192"/>
    </row>
    <row r="485" ht="19.5" customHeight="1">
      <c r="N485" s="192"/>
    </row>
    <row r="486" ht="19.5" customHeight="1">
      <c r="N486" s="192"/>
    </row>
    <row r="487" ht="19.5" customHeight="1">
      <c r="N487" s="192"/>
    </row>
    <row r="488" ht="19.5" customHeight="1">
      <c r="N488" s="192"/>
    </row>
    <row r="489" ht="19.5" customHeight="1">
      <c r="N489" s="192"/>
    </row>
    <row r="490" ht="19.5" customHeight="1">
      <c r="N490" s="192"/>
    </row>
    <row r="491" ht="19.5" customHeight="1">
      <c r="N491" s="192"/>
    </row>
    <row r="492" ht="19.5" customHeight="1">
      <c r="N492" s="192"/>
    </row>
    <row r="493" ht="19.5" customHeight="1">
      <c r="N493" s="192"/>
    </row>
    <row r="494" ht="19.5" customHeight="1">
      <c r="N494" s="192"/>
    </row>
    <row r="495" ht="19.5" customHeight="1">
      <c r="N495" s="192"/>
    </row>
    <row r="496" ht="19.5" customHeight="1">
      <c r="N496" s="192"/>
    </row>
    <row r="497" ht="19.5" customHeight="1">
      <c r="N497" s="192"/>
    </row>
    <row r="498" ht="19.5" customHeight="1">
      <c r="N498" s="192"/>
    </row>
    <row r="499" ht="19.5" customHeight="1">
      <c r="N499" s="192"/>
    </row>
    <row r="500" ht="19.5" customHeight="1">
      <c r="N500" s="192"/>
    </row>
    <row r="501" ht="19.5" customHeight="1">
      <c r="N501" s="192"/>
    </row>
    <row r="502" ht="19.5" customHeight="1">
      <c r="N502" s="192"/>
    </row>
    <row r="503" ht="19.5" customHeight="1">
      <c r="N503" s="192"/>
    </row>
    <row r="504" ht="19.5" customHeight="1">
      <c r="N504" s="192"/>
    </row>
    <row r="505" ht="19.5" customHeight="1">
      <c r="N505" s="192"/>
    </row>
    <row r="506" ht="19.5" customHeight="1">
      <c r="N506" s="192"/>
    </row>
    <row r="507" ht="19.5" customHeight="1">
      <c r="N507" s="192"/>
    </row>
    <row r="508" ht="19.5" customHeight="1">
      <c r="N508" s="192"/>
    </row>
    <row r="509" ht="19.5" customHeight="1">
      <c r="N509" s="192"/>
    </row>
    <row r="510" ht="19.5" customHeight="1">
      <c r="N510" s="192"/>
    </row>
    <row r="511" ht="19.5" customHeight="1">
      <c r="N511" s="192"/>
    </row>
    <row r="512" ht="19.5" customHeight="1">
      <c r="N512" s="192"/>
    </row>
    <row r="513" ht="19.5" customHeight="1">
      <c r="N513" s="192"/>
    </row>
    <row r="514" ht="19.5" customHeight="1">
      <c r="N514" s="192"/>
    </row>
    <row r="515" ht="19.5" customHeight="1">
      <c r="N515" s="192"/>
    </row>
    <row r="516" ht="19.5" customHeight="1">
      <c r="N516" s="192"/>
    </row>
    <row r="517" ht="19.5" customHeight="1">
      <c r="N517" s="192"/>
    </row>
    <row r="518" ht="19.5" customHeight="1">
      <c r="N518" s="192"/>
    </row>
    <row r="519" ht="19.5" customHeight="1">
      <c r="N519" s="192"/>
    </row>
    <row r="520" ht="19.5" customHeight="1">
      <c r="N520" s="192"/>
    </row>
    <row r="521" ht="19.5" customHeight="1">
      <c r="N521" s="192"/>
    </row>
    <row r="522" ht="19.5" customHeight="1">
      <c r="N522" s="192"/>
    </row>
    <row r="523" ht="19.5" customHeight="1">
      <c r="N523" s="192"/>
    </row>
    <row r="524" ht="19.5" customHeight="1">
      <c r="N524" s="192"/>
    </row>
    <row r="525" ht="19.5" customHeight="1">
      <c r="N525" s="192"/>
    </row>
    <row r="526" ht="19.5" customHeight="1">
      <c r="N526" s="192"/>
    </row>
    <row r="527" ht="19.5" customHeight="1">
      <c r="N527" s="192"/>
    </row>
    <row r="528" ht="19.5" customHeight="1">
      <c r="N528" s="192"/>
    </row>
    <row r="529" ht="19.5" customHeight="1">
      <c r="N529" s="192"/>
    </row>
    <row r="530" ht="19.5" customHeight="1">
      <c r="N530" s="192"/>
    </row>
    <row r="531" ht="19.5" customHeight="1">
      <c r="N531" s="192"/>
    </row>
    <row r="532" ht="19.5" customHeight="1">
      <c r="N532" s="192"/>
    </row>
    <row r="533" ht="19.5" customHeight="1">
      <c r="N533" s="192"/>
    </row>
    <row r="534" ht="19.5" customHeight="1">
      <c r="N534" s="192"/>
    </row>
    <row r="535" ht="19.5" customHeight="1">
      <c r="N535" s="192"/>
    </row>
    <row r="536" ht="19.5" customHeight="1">
      <c r="N536" s="192"/>
    </row>
    <row r="537" ht="19.5" customHeight="1">
      <c r="N537" s="192"/>
    </row>
    <row r="538" ht="19.5" customHeight="1">
      <c r="N538" s="192"/>
    </row>
    <row r="539" ht="19.5" customHeight="1">
      <c r="N539" s="192"/>
    </row>
    <row r="540" ht="19.5" customHeight="1">
      <c r="N540" s="192"/>
    </row>
    <row r="541" ht="19.5" customHeight="1">
      <c r="N541" s="192"/>
    </row>
    <row r="542" ht="19.5" customHeight="1">
      <c r="N542" s="192"/>
    </row>
    <row r="543" ht="19.5" customHeight="1">
      <c r="N543" s="192"/>
    </row>
    <row r="544" ht="19.5" customHeight="1">
      <c r="N544" s="192"/>
    </row>
    <row r="545" ht="19.5" customHeight="1">
      <c r="N545" s="192"/>
    </row>
    <row r="546" ht="19.5" customHeight="1">
      <c r="N546" s="192"/>
    </row>
    <row r="547" ht="19.5" customHeight="1">
      <c r="N547" s="192"/>
    </row>
    <row r="548" ht="19.5" customHeight="1">
      <c r="N548" s="192"/>
    </row>
    <row r="549" ht="19.5" customHeight="1">
      <c r="N549" s="192"/>
    </row>
    <row r="550" ht="19.5" customHeight="1">
      <c r="N550" s="192"/>
    </row>
    <row r="551" ht="19.5" customHeight="1">
      <c r="N551" s="192"/>
    </row>
    <row r="552" ht="19.5" customHeight="1">
      <c r="N552" s="192"/>
    </row>
    <row r="553" ht="19.5" customHeight="1">
      <c r="N553" s="192"/>
    </row>
    <row r="554" ht="19.5" customHeight="1">
      <c r="N554" s="192"/>
    </row>
    <row r="555" ht="19.5" customHeight="1">
      <c r="N555" s="192"/>
    </row>
    <row r="556" ht="19.5" customHeight="1">
      <c r="N556" s="192"/>
    </row>
    <row r="557" ht="19.5" customHeight="1">
      <c r="N557" s="192"/>
    </row>
    <row r="558" ht="19.5" customHeight="1">
      <c r="N558" s="192"/>
    </row>
    <row r="559" ht="19.5" customHeight="1">
      <c r="N559" s="192"/>
    </row>
    <row r="560" ht="19.5" customHeight="1">
      <c r="N560" s="192"/>
    </row>
    <row r="561" ht="19.5" customHeight="1">
      <c r="N561" s="192"/>
    </row>
    <row r="562" ht="19.5" customHeight="1">
      <c r="N562" s="192"/>
    </row>
    <row r="563" ht="19.5" customHeight="1">
      <c r="N563" s="192"/>
    </row>
    <row r="564" ht="19.5" customHeight="1">
      <c r="N564" s="192"/>
    </row>
    <row r="565" ht="19.5" customHeight="1">
      <c r="N565" s="192"/>
    </row>
    <row r="566" ht="19.5" customHeight="1">
      <c r="N566" s="192"/>
    </row>
    <row r="567" ht="19.5" customHeight="1">
      <c r="N567" s="192"/>
    </row>
    <row r="568" ht="19.5" customHeight="1">
      <c r="N568" s="192"/>
    </row>
    <row r="569" ht="19.5" customHeight="1">
      <c r="N569" s="192"/>
    </row>
    <row r="570" ht="19.5" customHeight="1">
      <c r="N570" s="192"/>
    </row>
    <row r="571" ht="19.5" customHeight="1">
      <c r="N571" s="192"/>
    </row>
    <row r="572" ht="19.5" customHeight="1">
      <c r="N572" s="192"/>
    </row>
    <row r="573" ht="19.5" customHeight="1">
      <c r="N573" s="192"/>
    </row>
    <row r="574" ht="19.5" customHeight="1">
      <c r="N574" s="192"/>
    </row>
    <row r="575" ht="19.5" customHeight="1">
      <c r="N575" s="192"/>
    </row>
    <row r="576" ht="19.5" customHeight="1">
      <c r="N576" s="192"/>
    </row>
    <row r="577" ht="19.5" customHeight="1">
      <c r="N577" s="192"/>
    </row>
    <row r="578" ht="19.5" customHeight="1">
      <c r="N578" s="192"/>
    </row>
    <row r="579" ht="19.5" customHeight="1">
      <c r="N579" s="192"/>
    </row>
    <row r="580" ht="19.5" customHeight="1">
      <c r="N580" s="192"/>
    </row>
    <row r="581" ht="19.5" customHeight="1">
      <c r="N581" s="192"/>
    </row>
    <row r="582" ht="19.5" customHeight="1">
      <c r="N582" s="192"/>
    </row>
    <row r="583" ht="19.5" customHeight="1">
      <c r="N583" s="192"/>
    </row>
    <row r="584" ht="19.5" customHeight="1">
      <c r="N584" s="192"/>
    </row>
    <row r="585" ht="19.5" customHeight="1">
      <c r="N585" s="192"/>
    </row>
    <row r="586" ht="19.5" customHeight="1">
      <c r="N586" s="192"/>
    </row>
    <row r="587" ht="19.5" customHeight="1">
      <c r="N587" s="192"/>
    </row>
    <row r="588" ht="19.5" customHeight="1">
      <c r="N588" s="192"/>
    </row>
    <row r="589" ht="19.5" customHeight="1">
      <c r="N589" s="192"/>
    </row>
    <row r="590" ht="19.5" customHeight="1">
      <c r="N590" s="192"/>
    </row>
    <row r="591" ht="19.5" customHeight="1">
      <c r="N591" s="192"/>
    </row>
    <row r="592" ht="19.5" customHeight="1">
      <c r="N592" s="192"/>
    </row>
    <row r="593" ht="19.5" customHeight="1">
      <c r="N593" s="192"/>
    </row>
    <row r="594" ht="19.5" customHeight="1">
      <c r="N594" s="192"/>
    </row>
    <row r="595" ht="19.5" customHeight="1">
      <c r="N595" s="192"/>
    </row>
    <row r="596" ht="19.5" customHeight="1">
      <c r="N596" s="192"/>
    </row>
    <row r="597" ht="19.5" customHeight="1">
      <c r="N597" s="192"/>
    </row>
    <row r="598" ht="19.5" customHeight="1">
      <c r="N598" s="192"/>
    </row>
    <row r="599" ht="19.5" customHeight="1">
      <c r="N599" s="192"/>
    </row>
    <row r="600" ht="19.5" customHeight="1">
      <c r="N600" s="192"/>
    </row>
    <row r="601" ht="19.5" customHeight="1">
      <c r="N601" s="192"/>
    </row>
    <row r="602" ht="19.5" customHeight="1">
      <c r="N602" s="192"/>
    </row>
    <row r="603" ht="19.5" customHeight="1">
      <c r="N603" s="192"/>
    </row>
    <row r="604" ht="19.5" customHeight="1">
      <c r="N604" s="192"/>
    </row>
    <row r="605" ht="19.5" customHeight="1">
      <c r="N605" s="192"/>
    </row>
    <row r="606" ht="19.5" customHeight="1">
      <c r="N606" s="192"/>
    </row>
    <row r="607" ht="19.5" customHeight="1">
      <c r="N607" s="192"/>
    </row>
    <row r="608" ht="19.5" customHeight="1">
      <c r="N608" s="192"/>
    </row>
    <row r="609" ht="19.5" customHeight="1">
      <c r="N609" s="192"/>
    </row>
    <row r="610" ht="19.5" customHeight="1">
      <c r="N610" s="192"/>
    </row>
    <row r="611" ht="19.5" customHeight="1">
      <c r="N611" s="192"/>
    </row>
    <row r="612" ht="19.5" customHeight="1">
      <c r="N612" s="192"/>
    </row>
    <row r="613" ht="19.5" customHeight="1">
      <c r="N613" s="192"/>
    </row>
    <row r="614" ht="19.5" customHeight="1">
      <c r="N614" s="192"/>
    </row>
    <row r="615" ht="19.5" customHeight="1">
      <c r="N615" s="192"/>
    </row>
    <row r="616" ht="19.5" customHeight="1">
      <c r="N616" s="192"/>
    </row>
    <row r="617" ht="19.5" customHeight="1">
      <c r="N617" s="192"/>
    </row>
    <row r="618" ht="19.5" customHeight="1">
      <c r="N618" s="192"/>
    </row>
    <row r="619" ht="19.5" customHeight="1">
      <c r="N619" s="192"/>
    </row>
    <row r="620" ht="19.5" customHeight="1">
      <c r="N620" s="192"/>
    </row>
    <row r="621" ht="19.5" customHeight="1">
      <c r="N621" s="192"/>
    </row>
    <row r="622" ht="19.5" customHeight="1">
      <c r="N622" s="192"/>
    </row>
    <row r="623" ht="19.5" customHeight="1">
      <c r="N623" s="192"/>
    </row>
    <row r="624" ht="19.5" customHeight="1">
      <c r="N624" s="192"/>
    </row>
    <row r="625" ht="19.5" customHeight="1">
      <c r="N625" s="192"/>
    </row>
    <row r="626" ht="19.5" customHeight="1">
      <c r="N626" s="192"/>
    </row>
    <row r="627" ht="19.5" customHeight="1">
      <c r="N627" s="192"/>
    </row>
    <row r="628" ht="19.5" customHeight="1">
      <c r="N628" s="192"/>
    </row>
    <row r="629" ht="19.5" customHeight="1">
      <c r="N629" s="192"/>
    </row>
    <row r="630" ht="19.5" customHeight="1">
      <c r="N630" s="192"/>
    </row>
    <row r="631" ht="19.5" customHeight="1">
      <c r="N631" s="192"/>
    </row>
    <row r="632" ht="19.5" customHeight="1">
      <c r="N632" s="192"/>
    </row>
    <row r="633" ht="19.5" customHeight="1">
      <c r="N633" s="192"/>
    </row>
    <row r="634" ht="19.5" customHeight="1">
      <c r="N634" s="192"/>
    </row>
    <row r="635" ht="19.5" customHeight="1">
      <c r="N635" s="192"/>
    </row>
    <row r="636" ht="19.5" customHeight="1">
      <c r="N636" s="192"/>
    </row>
    <row r="637" ht="19.5" customHeight="1">
      <c r="N637" s="192"/>
    </row>
    <row r="638" ht="19.5" customHeight="1">
      <c r="N638" s="192"/>
    </row>
    <row r="639" ht="19.5" customHeight="1">
      <c r="N639" s="192"/>
    </row>
    <row r="640" ht="19.5" customHeight="1">
      <c r="N640" s="192"/>
    </row>
    <row r="641" ht="19.5" customHeight="1">
      <c r="N641" s="192"/>
    </row>
    <row r="642" ht="19.5" customHeight="1">
      <c r="N642" s="192"/>
    </row>
    <row r="643" ht="19.5" customHeight="1">
      <c r="N643" s="192"/>
    </row>
    <row r="644" ht="19.5" customHeight="1">
      <c r="N644" s="192"/>
    </row>
    <row r="645" ht="19.5" customHeight="1">
      <c r="N645" s="192"/>
    </row>
    <row r="646" ht="19.5" customHeight="1">
      <c r="N646" s="192"/>
    </row>
    <row r="647" ht="19.5" customHeight="1">
      <c r="N647" s="192"/>
    </row>
    <row r="648" ht="19.5" customHeight="1">
      <c r="N648" s="192"/>
    </row>
    <row r="649" ht="19.5" customHeight="1">
      <c r="N649" s="192"/>
    </row>
    <row r="650" ht="19.5" customHeight="1">
      <c r="N650" s="192"/>
    </row>
    <row r="651" ht="19.5" customHeight="1">
      <c r="N651" s="192"/>
    </row>
    <row r="652" ht="19.5" customHeight="1">
      <c r="N652" s="192"/>
    </row>
    <row r="653" ht="19.5" customHeight="1">
      <c r="N653" s="192"/>
    </row>
    <row r="654" ht="19.5" customHeight="1">
      <c r="N654" s="192"/>
    </row>
    <row r="655" ht="19.5" customHeight="1">
      <c r="N655" s="192"/>
    </row>
    <row r="656" ht="19.5" customHeight="1">
      <c r="N656" s="192"/>
    </row>
    <row r="657" ht="19.5" customHeight="1">
      <c r="N657" s="192"/>
    </row>
    <row r="658" ht="19.5" customHeight="1">
      <c r="N658" s="192"/>
    </row>
    <row r="659" ht="19.5" customHeight="1">
      <c r="N659" s="192"/>
    </row>
    <row r="660" ht="19.5" customHeight="1">
      <c r="N660" s="192"/>
    </row>
    <row r="661" ht="19.5" customHeight="1">
      <c r="N661" s="192"/>
    </row>
    <row r="662" ht="19.5" customHeight="1">
      <c r="N662" s="192"/>
    </row>
    <row r="663" ht="19.5" customHeight="1">
      <c r="N663" s="192"/>
    </row>
    <row r="664" ht="19.5" customHeight="1">
      <c r="N664" s="192"/>
    </row>
    <row r="665" ht="19.5" customHeight="1">
      <c r="N665" s="192"/>
    </row>
    <row r="666" ht="19.5" customHeight="1">
      <c r="N666" s="192"/>
    </row>
    <row r="667" ht="19.5" customHeight="1">
      <c r="N667" s="192"/>
    </row>
    <row r="668" ht="19.5" customHeight="1">
      <c r="N668" s="192"/>
    </row>
    <row r="669" ht="19.5" customHeight="1">
      <c r="N669" s="192"/>
    </row>
    <row r="670" ht="19.5" customHeight="1">
      <c r="N670" s="192"/>
    </row>
    <row r="671" ht="19.5" customHeight="1">
      <c r="N671" s="192"/>
    </row>
    <row r="672" ht="19.5" customHeight="1">
      <c r="N672" s="192"/>
    </row>
    <row r="673" ht="19.5" customHeight="1">
      <c r="N673" s="192"/>
    </row>
    <row r="674" ht="19.5" customHeight="1">
      <c r="N674" s="192"/>
    </row>
    <row r="675" ht="19.5" customHeight="1">
      <c r="N675" s="192"/>
    </row>
    <row r="676" ht="19.5" customHeight="1">
      <c r="N676" s="192"/>
    </row>
    <row r="677" ht="19.5" customHeight="1">
      <c r="N677" s="192"/>
    </row>
    <row r="678" ht="19.5" customHeight="1">
      <c r="N678" s="192"/>
    </row>
    <row r="679" ht="19.5" customHeight="1">
      <c r="N679" s="192"/>
    </row>
    <row r="680" ht="19.5" customHeight="1">
      <c r="N680" s="192"/>
    </row>
    <row r="681" ht="19.5" customHeight="1">
      <c r="N681" s="192"/>
    </row>
    <row r="682" ht="19.5" customHeight="1">
      <c r="N682" s="192"/>
    </row>
    <row r="683" ht="19.5" customHeight="1">
      <c r="N683" s="192"/>
    </row>
    <row r="684" ht="19.5" customHeight="1">
      <c r="N684" s="192"/>
    </row>
    <row r="685" ht="19.5" customHeight="1">
      <c r="N685" s="192"/>
    </row>
    <row r="686" ht="19.5" customHeight="1">
      <c r="N686" s="192"/>
    </row>
    <row r="687" ht="19.5" customHeight="1">
      <c r="N687" s="192"/>
    </row>
    <row r="688" ht="19.5" customHeight="1">
      <c r="N688" s="192"/>
    </row>
    <row r="689" ht="19.5" customHeight="1">
      <c r="N689" s="192"/>
    </row>
    <row r="690" ht="19.5" customHeight="1">
      <c r="N690" s="192"/>
    </row>
    <row r="691" ht="19.5" customHeight="1">
      <c r="N691" s="192"/>
    </row>
    <row r="692" ht="19.5" customHeight="1">
      <c r="N692" s="192"/>
    </row>
    <row r="693" ht="19.5" customHeight="1">
      <c r="N693" s="192"/>
    </row>
    <row r="694" ht="19.5" customHeight="1">
      <c r="N694" s="192"/>
    </row>
    <row r="695" ht="19.5" customHeight="1">
      <c r="N695" s="192"/>
    </row>
    <row r="696" ht="19.5" customHeight="1">
      <c r="N696" s="192"/>
    </row>
    <row r="697" ht="19.5" customHeight="1">
      <c r="N697" s="192"/>
    </row>
    <row r="698" ht="19.5" customHeight="1">
      <c r="N698" s="192"/>
    </row>
    <row r="699" ht="19.5" customHeight="1">
      <c r="N699" s="192"/>
    </row>
    <row r="700" ht="19.5" customHeight="1">
      <c r="N700" s="192"/>
    </row>
    <row r="701" ht="19.5" customHeight="1">
      <c r="N701" s="192"/>
    </row>
    <row r="702" ht="19.5" customHeight="1">
      <c r="N702" s="192"/>
    </row>
    <row r="703" ht="19.5" customHeight="1">
      <c r="N703" s="192"/>
    </row>
    <row r="704" ht="19.5" customHeight="1">
      <c r="N704" s="192"/>
    </row>
    <row r="705" ht="19.5" customHeight="1">
      <c r="N705" s="192"/>
    </row>
    <row r="706" ht="19.5" customHeight="1">
      <c r="N706" s="192"/>
    </row>
    <row r="707" ht="19.5" customHeight="1">
      <c r="N707" s="192"/>
    </row>
    <row r="708" ht="19.5" customHeight="1">
      <c r="N708" s="192"/>
    </row>
    <row r="709" ht="19.5" customHeight="1">
      <c r="N709" s="192"/>
    </row>
    <row r="710" ht="19.5" customHeight="1">
      <c r="N710" s="192"/>
    </row>
    <row r="711" ht="19.5" customHeight="1">
      <c r="N711" s="192"/>
    </row>
    <row r="712" ht="19.5" customHeight="1">
      <c r="N712" s="192"/>
    </row>
    <row r="713" ht="19.5" customHeight="1">
      <c r="N713" s="192"/>
    </row>
    <row r="714" ht="19.5" customHeight="1">
      <c r="N714" s="192"/>
    </row>
    <row r="715" ht="19.5" customHeight="1">
      <c r="N715" s="192"/>
    </row>
    <row r="716" ht="19.5" customHeight="1">
      <c r="N716" s="192"/>
    </row>
    <row r="717" ht="19.5" customHeight="1">
      <c r="N717" s="192"/>
    </row>
    <row r="718" ht="19.5" customHeight="1">
      <c r="N718" s="192"/>
    </row>
    <row r="719" ht="19.5" customHeight="1">
      <c r="N719" s="192"/>
    </row>
    <row r="720" ht="19.5" customHeight="1">
      <c r="N720" s="192"/>
    </row>
    <row r="721" ht="19.5" customHeight="1">
      <c r="N721" s="192"/>
    </row>
    <row r="722" ht="19.5" customHeight="1">
      <c r="N722" s="192"/>
    </row>
    <row r="723" ht="19.5" customHeight="1">
      <c r="N723" s="192"/>
    </row>
    <row r="724" ht="19.5" customHeight="1">
      <c r="N724" s="192"/>
    </row>
    <row r="725" ht="19.5" customHeight="1">
      <c r="N725" s="192"/>
    </row>
    <row r="726" ht="19.5" customHeight="1">
      <c r="N726" s="192"/>
    </row>
    <row r="727" ht="19.5" customHeight="1">
      <c r="N727" s="192"/>
    </row>
    <row r="728" ht="19.5" customHeight="1">
      <c r="N728" s="192"/>
    </row>
    <row r="729" ht="19.5" customHeight="1">
      <c r="N729" s="192"/>
    </row>
    <row r="730" ht="19.5" customHeight="1">
      <c r="N730" s="192"/>
    </row>
    <row r="731" ht="19.5" customHeight="1">
      <c r="N731" s="192"/>
    </row>
    <row r="732" ht="19.5" customHeight="1">
      <c r="N732" s="192"/>
    </row>
    <row r="733" ht="19.5" customHeight="1">
      <c r="N733" s="192"/>
    </row>
    <row r="734" ht="19.5" customHeight="1">
      <c r="N734" s="192"/>
    </row>
    <row r="735" ht="19.5" customHeight="1">
      <c r="N735" s="192"/>
    </row>
    <row r="736" ht="19.5" customHeight="1">
      <c r="N736" s="192"/>
    </row>
    <row r="737" ht="19.5" customHeight="1">
      <c r="N737" s="192"/>
    </row>
    <row r="738" ht="19.5" customHeight="1">
      <c r="N738" s="192"/>
    </row>
    <row r="739" ht="19.5" customHeight="1">
      <c r="N739" s="192"/>
    </row>
    <row r="740" ht="19.5" customHeight="1">
      <c r="N740" s="192"/>
    </row>
    <row r="741" ht="19.5" customHeight="1">
      <c r="N741" s="192"/>
    </row>
    <row r="742" ht="19.5" customHeight="1">
      <c r="N742" s="192"/>
    </row>
    <row r="743" ht="19.5" customHeight="1">
      <c r="N743" s="192"/>
    </row>
    <row r="744" ht="19.5" customHeight="1">
      <c r="N744" s="192"/>
    </row>
    <row r="745" ht="19.5" customHeight="1">
      <c r="N745" s="192"/>
    </row>
    <row r="746" ht="19.5" customHeight="1">
      <c r="N746" s="192"/>
    </row>
    <row r="747" ht="19.5" customHeight="1">
      <c r="N747" s="192"/>
    </row>
    <row r="748" ht="19.5" customHeight="1">
      <c r="N748" s="192"/>
    </row>
    <row r="749" ht="19.5" customHeight="1">
      <c r="N749" s="192"/>
    </row>
    <row r="750" ht="19.5" customHeight="1">
      <c r="N750" s="192"/>
    </row>
    <row r="751" ht="19.5" customHeight="1">
      <c r="N751" s="192"/>
    </row>
    <row r="752" ht="19.5" customHeight="1">
      <c r="N752" s="192"/>
    </row>
    <row r="753" ht="19.5" customHeight="1">
      <c r="N753" s="192"/>
    </row>
    <row r="754" ht="19.5" customHeight="1">
      <c r="N754" s="192"/>
    </row>
    <row r="755" ht="19.5" customHeight="1">
      <c r="N755" s="192"/>
    </row>
    <row r="756" ht="19.5" customHeight="1">
      <c r="N756" s="192"/>
    </row>
    <row r="757" ht="19.5" customHeight="1">
      <c r="N757" s="192"/>
    </row>
    <row r="758" ht="19.5" customHeight="1">
      <c r="N758" s="192"/>
    </row>
    <row r="759" ht="19.5" customHeight="1">
      <c r="N759" s="192"/>
    </row>
    <row r="760" ht="19.5" customHeight="1">
      <c r="N760" s="192"/>
    </row>
    <row r="761" ht="19.5" customHeight="1">
      <c r="N761" s="192"/>
    </row>
    <row r="762" ht="19.5" customHeight="1">
      <c r="N762" s="192"/>
    </row>
    <row r="763" ht="19.5" customHeight="1">
      <c r="N763" s="192"/>
    </row>
    <row r="764" ht="19.5" customHeight="1">
      <c r="N764" s="192"/>
    </row>
    <row r="765" ht="19.5" customHeight="1">
      <c r="N765" s="192"/>
    </row>
    <row r="766" ht="19.5" customHeight="1">
      <c r="N766" s="192"/>
    </row>
    <row r="767" ht="19.5" customHeight="1">
      <c r="N767" s="192"/>
    </row>
    <row r="768" ht="19.5" customHeight="1">
      <c r="N768" s="192"/>
    </row>
    <row r="769" ht="19.5" customHeight="1">
      <c r="N769" s="192"/>
    </row>
    <row r="770" ht="19.5" customHeight="1">
      <c r="N770" s="192"/>
    </row>
    <row r="771" ht="19.5" customHeight="1">
      <c r="N771" s="192"/>
    </row>
    <row r="772" ht="19.5" customHeight="1">
      <c r="N772" s="192"/>
    </row>
    <row r="773" ht="19.5" customHeight="1">
      <c r="N773" s="192"/>
    </row>
    <row r="774" ht="19.5" customHeight="1">
      <c r="N774" s="192"/>
    </row>
    <row r="775" ht="19.5" customHeight="1">
      <c r="N775" s="192"/>
    </row>
    <row r="776" ht="19.5" customHeight="1">
      <c r="N776" s="192"/>
    </row>
    <row r="777" ht="19.5" customHeight="1">
      <c r="N777" s="192"/>
    </row>
    <row r="778" ht="19.5" customHeight="1">
      <c r="N778" s="192"/>
    </row>
    <row r="779" ht="19.5" customHeight="1">
      <c r="N779" s="192"/>
    </row>
    <row r="780" ht="19.5" customHeight="1">
      <c r="N780" s="192"/>
    </row>
    <row r="781" ht="19.5" customHeight="1">
      <c r="N781" s="192"/>
    </row>
    <row r="782" ht="19.5" customHeight="1">
      <c r="N782" s="192"/>
    </row>
    <row r="783" ht="19.5" customHeight="1">
      <c r="N783" s="192"/>
    </row>
    <row r="784" ht="19.5" customHeight="1">
      <c r="N784" s="192"/>
    </row>
    <row r="785" ht="19.5" customHeight="1">
      <c r="N785" s="192"/>
    </row>
    <row r="786" ht="19.5" customHeight="1">
      <c r="N786" s="192"/>
    </row>
    <row r="787" ht="19.5" customHeight="1">
      <c r="N787" s="192"/>
    </row>
    <row r="788" ht="19.5" customHeight="1">
      <c r="N788" s="192"/>
    </row>
    <row r="789" ht="19.5" customHeight="1">
      <c r="N789" s="192"/>
    </row>
    <row r="790" ht="19.5" customHeight="1">
      <c r="N790" s="192"/>
    </row>
    <row r="791" ht="19.5" customHeight="1">
      <c r="N791" s="192"/>
    </row>
    <row r="792" ht="19.5" customHeight="1">
      <c r="N792" s="192"/>
    </row>
    <row r="793" ht="19.5" customHeight="1">
      <c r="N793" s="192"/>
    </row>
    <row r="794" ht="19.5" customHeight="1">
      <c r="N794" s="192"/>
    </row>
    <row r="795" ht="19.5" customHeight="1">
      <c r="N795" s="192"/>
    </row>
    <row r="796" ht="19.5" customHeight="1">
      <c r="N796" s="192"/>
    </row>
    <row r="797" ht="19.5" customHeight="1">
      <c r="N797" s="192"/>
    </row>
    <row r="798" ht="19.5" customHeight="1">
      <c r="N798" s="192"/>
    </row>
    <row r="799" ht="19.5" customHeight="1">
      <c r="N799" s="192"/>
    </row>
    <row r="800" ht="19.5" customHeight="1">
      <c r="N800" s="192"/>
    </row>
    <row r="801" ht="19.5" customHeight="1">
      <c r="N801" s="192"/>
    </row>
    <row r="802" ht="19.5" customHeight="1">
      <c r="N802" s="192"/>
    </row>
    <row r="803" ht="19.5" customHeight="1">
      <c r="N803" s="192"/>
    </row>
    <row r="804" ht="19.5" customHeight="1">
      <c r="N804" s="192"/>
    </row>
    <row r="805" ht="19.5" customHeight="1">
      <c r="N805" s="192"/>
    </row>
    <row r="806" ht="19.5" customHeight="1">
      <c r="N806" s="192"/>
    </row>
    <row r="807" ht="19.5" customHeight="1">
      <c r="N807" s="192"/>
    </row>
    <row r="808" ht="19.5" customHeight="1">
      <c r="N808" s="192"/>
    </row>
    <row r="809" ht="19.5" customHeight="1">
      <c r="N809" s="192"/>
    </row>
    <row r="810" ht="19.5" customHeight="1">
      <c r="N810" s="192"/>
    </row>
    <row r="811" ht="19.5" customHeight="1">
      <c r="N811" s="192"/>
    </row>
    <row r="812" ht="19.5" customHeight="1">
      <c r="N812" s="192"/>
    </row>
    <row r="813" ht="19.5" customHeight="1">
      <c r="N813" s="192"/>
    </row>
    <row r="814" ht="19.5" customHeight="1">
      <c r="N814" s="192"/>
    </row>
    <row r="815" ht="19.5" customHeight="1">
      <c r="N815" s="192"/>
    </row>
    <row r="816" ht="19.5" customHeight="1">
      <c r="N816" s="192"/>
    </row>
    <row r="817" ht="19.5" customHeight="1">
      <c r="N817" s="192"/>
    </row>
    <row r="818" ht="19.5" customHeight="1">
      <c r="N818" s="192"/>
    </row>
    <row r="819" ht="19.5" customHeight="1">
      <c r="N819" s="192"/>
    </row>
    <row r="820" ht="19.5" customHeight="1">
      <c r="N820" s="192"/>
    </row>
    <row r="821" ht="19.5" customHeight="1">
      <c r="N821" s="192"/>
    </row>
    <row r="822" ht="19.5" customHeight="1">
      <c r="N822" s="192"/>
    </row>
    <row r="823" ht="19.5" customHeight="1">
      <c r="N823" s="192"/>
    </row>
    <row r="824" ht="19.5" customHeight="1">
      <c r="N824" s="192"/>
    </row>
    <row r="825" ht="19.5" customHeight="1">
      <c r="N825" s="192"/>
    </row>
    <row r="826" ht="19.5" customHeight="1">
      <c r="N826" s="192"/>
    </row>
    <row r="827" ht="19.5" customHeight="1">
      <c r="N827" s="192"/>
    </row>
    <row r="828" ht="19.5" customHeight="1">
      <c r="N828" s="192"/>
    </row>
    <row r="829" ht="19.5" customHeight="1">
      <c r="N829" s="192"/>
    </row>
    <row r="830" ht="19.5" customHeight="1">
      <c r="N830" s="192"/>
    </row>
    <row r="831" ht="19.5" customHeight="1">
      <c r="N831" s="192"/>
    </row>
    <row r="832" ht="19.5" customHeight="1">
      <c r="N832" s="192"/>
    </row>
    <row r="833" ht="19.5" customHeight="1">
      <c r="N833" s="192"/>
    </row>
    <row r="834" ht="19.5" customHeight="1">
      <c r="N834" s="192"/>
    </row>
    <row r="835" ht="19.5" customHeight="1">
      <c r="N835" s="192"/>
    </row>
    <row r="836" ht="19.5" customHeight="1">
      <c r="N836" s="192"/>
    </row>
    <row r="837" ht="19.5" customHeight="1">
      <c r="N837" s="192"/>
    </row>
    <row r="838" ht="19.5" customHeight="1">
      <c r="N838" s="192"/>
    </row>
    <row r="839" ht="19.5" customHeight="1">
      <c r="N839" s="192"/>
    </row>
    <row r="840" ht="19.5" customHeight="1">
      <c r="N840" s="192"/>
    </row>
    <row r="841" ht="19.5" customHeight="1">
      <c r="N841" s="192"/>
    </row>
    <row r="842" ht="19.5" customHeight="1">
      <c r="N842" s="192"/>
    </row>
    <row r="843" ht="19.5" customHeight="1">
      <c r="N843" s="192"/>
    </row>
    <row r="844" ht="19.5" customHeight="1">
      <c r="N844" s="192"/>
    </row>
    <row r="845" ht="19.5" customHeight="1">
      <c r="N845" s="192"/>
    </row>
    <row r="846" ht="19.5" customHeight="1">
      <c r="N846" s="192"/>
    </row>
    <row r="847" ht="19.5" customHeight="1">
      <c r="N847" s="192"/>
    </row>
    <row r="848" ht="19.5" customHeight="1">
      <c r="N848" s="192"/>
    </row>
    <row r="849" ht="19.5" customHeight="1">
      <c r="N849" s="192"/>
    </row>
    <row r="850" ht="19.5" customHeight="1">
      <c r="N850" s="192"/>
    </row>
    <row r="851" ht="19.5" customHeight="1">
      <c r="N851" s="192"/>
    </row>
    <row r="852" ht="19.5" customHeight="1">
      <c r="N852" s="192"/>
    </row>
    <row r="853" ht="19.5" customHeight="1">
      <c r="N853" s="192"/>
    </row>
    <row r="854" ht="19.5" customHeight="1">
      <c r="N854" s="192"/>
    </row>
    <row r="855" ht="19.5" customHeight="1">
      <c r="N855" s="192"/>
    </row>
    <row r="856" ht="19.5" customHeight="1">
      <c r="N856" s="192"/>
    </row>
    <row r="857" ht="19.5" customHeight="1">
      <c r="N857" s="192"/>
    </row>
    <row r="858" ht="19.5" customHeight="1">
      <c r="N858" s="192"/>
    </row>
    <row r="859" ht="19.5" customHeight="1">
      <c r="N859" s="192"/>
    </row>
    <row r="860" ht="19.5" customHeight="1">
      <c r="N860" s="192"/>
    </row>
    <row r="861" ht="19.5" customHeight="1">
      <c r="N861" s="192"/>
    </row>
    <row r="862" ht="19.5" customHeight="1">
      <c r="N862" s="192"/>
    </row>
    <row r="863" ht="19.5" customHeight="1">
      <c r="N863" s="192"/>
    </row>
    <row r="864" ht="19.5" customHeight="1">
      <c r="N864" s="192"/>
    </row>
    <row r="865" ht="19.5" customHeight="1">
      <c r="N865" s="192"/>
    </row>
    <row r="866" ht="19.5" customHeight="1">
      <c r="N866" s="192"/>
    </row>
    <row r="867" ht="19.5" customHeight="1">
      <c r="N867" s="192"/>
    </row>
    <row r="868" ht="19.5" customHeight="1">
      <c r="N868" s="192"/>
    </row>
    <row r="869" ht="19.5" customHeight="1">
      <c r="N869" s="192"/>
    </row>
    <row r="870" ht="19.5" customHeight="1">
      <c r="N870" s="192"/>
    </row>
    <row r="871" ht="19.5" customHeight="1">
      <c r="N871" s="192"/>
    </row>
    <row r="872" ht="19.5" customHeight="1">
      <c r="N872" s="192"/>
    </row>
    <row r="873" ht="19.5" customHeight="1">
      <c r="N873" s="192"/>
    </row>
    <row r="874" ht="19.5" customHeight="1">
      <c r="N874" s="192"/>
    </row>
    <row r="875" ht="19.5" customHeight="1">
      <c r="N875" s="192"/>
    </row>
    <row r="876" ht="19.5" customHeight="1">
      <c r="N876" s="192"/>
    </row>
    <row r="877" ht="19.5" customHeight="1">
      <c r="N877" s="192"/>
    </row>
    <row r="878" ht="19.5" customHeight="1">
      <c r="N878" s="192"/>
    </row>
    <row r="879" ht="19.5" customHeight="1">
      <c r="N879" s="192"/>
    </row>
    <row r="880" ht="19.5" customHeight="1">
      <c r="N880" s="192"/>
    </row>
    <row r="881" ht="19.5" customHeight="1">
      <c r="N881" s="192"/>
    </row>
    <row r="882" ht="19.5" customHeight="1">
      <c r="N882" s="192"/>
    </row>
    <row r="883" ht="19.5" customHeight="1">
      <c r="N883" s="192"/>
    </row>
    <row r="884" ht="19.5" customHeight="1">
      <c r="N884" s="192"/>
    </row>
    <row r="885" ht="19.5" customHeight="1">
      <c r="N885" s="192"/>
    </row>
    <row r="886" ht="19.5" customHeight="1">
      <c r="N886" s="192"/>
    </row>
    <row r="887" ht="19.5" customHeight="1">
      <c r="N887" s="192"/>
    </row>
    <row r="888" ht="19.5" customHeight="1">
      <c r="N888" s="192"/>
    </row>
    <row r="889" ht="19.5" customHeight="1">
      <c r="N889" s="192"/>
    </row>
    <row r="890" ht="19.5" customHeight="1">
      <c r="N890" s="192"/>
    </row>
    <row r="891" ht="19.5" customHeight="1">
      <c r="N891" s="192"/>
    </row>
    <row r="892" ht="19.5" customHeight="1">
      <c r="N892" s="192"/>
    </row>
    <row r="893" ht="19.5" customHeight="1">
      <c r="N893" s="192"/>
    </row>
    <row r="894" ht="19.5" customHeight="1">
      <c r="N894" s="192"/>
    </row>
    <row r="895" ht="19.5" customHeight="1">
      <c r="N895" s="192"/>
    </row>
    <row r="896" ht="19.5" customHeight="1">
      <c r="N896" s="192"/>
    </row>
    <row r="897" ht="19.5" customHeight="1">
      <c r="N897" s="192"/>
    </row>
    <row r="898" ht="19.5" customHeight="1">
      <c r="N898" s="192"/>
    </row>
    <row r="899" ht="19.5" customHeight="1">
      <c r="N899" s="192"/>
    </row>
    <row r="900" ht="19.5" customHeight="1">
      <c r="N900" s="192"/>
    </row>
    <row r="901" ht="19.5" customHeight="1">
      <c r="N901" s="192"/>
    </row>
    <row r="902" ht="19.5" customHeight="1">
      <c r="N902" s="192"/>
    </row>
    <row r="903" ht="19.5" customHeight="1">
      <c r="N903" s="192"/>
    </row>
    <row r="904" ht="19.5" customHeight="1">
      <c r="N904" s="192"/>
    </row>
    <row r="905" ht="19.5" customHeight="1">
      <c r="N905" s="192"/>
    </row>
    <row r="906" ht="19.5" customHeight="1">
      <c r="N906" s="192"/>
    </row>
    <row r="907" ht="19.5" customHeight="1">
      <c r="N907" s="192"/>
    </row>
    <row r="908" ht="19.5" customHeight="1">
      <c r="N908" s="192"/>
    </row>
    <row r="909" ht="19.5" customHeight="1">
      <c r="N909" s="192"/>
    </row>
    <row r="910" ht="19.5" customHeight="1">
      <c r="N910" s="192"/>
    </row>
    <row r="911" ht="19.5" customHeight="1">
      <c r="N911" s="192"/>
    </row>
    <row r="912" ht="19.5" customHeight="1">
      <c r="N912" s="192"/>
    </row>
    <row r="913" ht="19.5" customHeight="1">
      <c r="N913" s="192"/>
    </row>
    <row r="914" ht="19.5" customHeight="1">
      <c r="N914" s="192"/>
    </row>
    <row r="915" ht="19.5" customHeight="1">
      <c r="N915" s="192"/>
    </row>
    <row r="916" ht="19.5" customHeight="1">
      <c r="N916" s="192"/>
    </row>
    <row r="917" ht="19.5" customHeight="1">
      <c r="N917" s="192"/>
    </row>
    <row r="918" ht="19.5" customHeight="1">
      <c r="N918" s="192"/>
    </row>
    <row r="919" ht="19.5" customHeight="1">
      <c r="N919" s="192"/>
    </row>
    <row r="920" ht="19.5" customHeight="1">
      <c r="N920" s="192"/>
    </row>
    <row r="921" ht="19.5" customHeight="1">
      <c r="N921" s="192"/>
    </row>
    <row r="922" ht="19.5" customHeight="1">
      <c r="N922" s="192"/>
    </row>
    <row r="923" ht="19.5" customHeight="1">
      <c r="N923" s="192"/>
    </row>
    <row r="924" ht="19.5" customHeight="1">
      <c r="N924" s="192"/>
    </row>
    <row r="925" ht="19.5" customHeight="1">
      <c r="N925" s="192"/>
    </row>
    <row r="926" ht="19.5" customHeight="1">
      <c r="N926" s="192"/>
    </row>
    <row r="927" ht="19.5" customHeight="1">
      <c r="N927" s="192"/>
    </row>
    <row r="928" ht="19.5" customHeight="1">
      <c r="N928" s="192"/>
    </row>
    <row r="929" ht="19.5" customHeight="1">
      <c r="N929" s="192"/>
    </row>
    <row r="930" ht="19.5" customHeight="1">
      <c r="N930" s="192"/>
    </row>
    <row r="931" ht="19.5" customHeight="1">
      <c r="N931" s="192"/>
    </row>
    <row r="932" ht="19.5" customHeight="1">
      <c r="N932" s="192"/>
    </row>
    <row r="933" ht="19.5" customHeight="1">
      <c r="N933" s="192"/>
    </row>
    <row r="934" ht="19.5" customHeight="1">
      <c r="N934" s="192"/>
    </row>
    <row r="935" ht="19.5" customHeight="1">
      <c r="N935" s="192"/>
    </row>
    <row r="936" ht="19.5" customHeight="1">
      <c r="N936" s="192"/>
    </row>
    <row r="937" ht="19.5" customHeight="1">
      <c r="N937" s="192"/>
    </row>
    <row r="938" ht="19.5" customHeight="1">
      <c r="N938" s="192"/>
    </row>
    <row r="939" ht="19.5" customHeight="1">
      <c r="N939" s="192"/>
    </row>
    <row r="940" ht="19.5" customHeight="1">
      <c r="N940" s="192"/>
    </row>
    <row r="941" ht="19.5" customHeight="1">
      <c r="N941" s="192"/>
    </row>
    <row r="942" ht="19.5" customHeight="1">
      <c r="N942" s="192"/>
    </row>
    <row r="943" ht="19.5" customHeight="1">
      <c r="N943" s="192"/>
    </row>
    <row r="944" ht="19.5" customHeight="1">
      <c r="N944" s="192"/>
    </row>
    <row r="945" ht="19.5" customHeight="1">
      <c r="N945" s="192"/>
    </row>
    <row r="946" ht="19.5" customHeight="1">
      <c r="N946" s="192"/>
    </row>
    <row r="947" ht="19.5" customHeight="1">
      <c r="N947" s="192"/>
    </row>
    <row r="948" ht="19.5" customHeight="1">
      <c r="N948" s="192"/>
    </row>
    <row r="949" ht="19.5" customHeight="1">
      <c r="N949" s="192"/>
    </row>
    <row r="950" ht="19.5" customHeight="1">
      <c r="N950" s="192"/>
    </row>
    <row r="951" ht="19.5" customHeight="1">
      <c r="N951" s="192"/>
    </row>
    <row r="952" ht="19.5" customHeight="1">
      <c r="N952" s="192"/>
    </row>
    <row r="953" ht="19.5" customHeight="1">
      <c r="N953" s="192"/>
    </row>
    <row r="954" ht="19.5" customHeight="1">
      <c r="N954" s="192"/>
    </row>
    <row r="955" ht="19.5" customHeight="1">
      <c r="N955" s="192"/>
    </row>
    <row r="956" ht="19.5" customHeight="1">
      <c r="N956" s="192"/>
    </row>
    <row r="957" ht="19.5" customHeight="1">
      <c r="N957" s="192"/>
    </row>
    <row r="958" ht="19.5" customHeight="1">
      <c r="N958" s="192"/>
    </row>
    <row r="959" ht="19.5" customHeight="1">
      <c r="N959" s="192"/>
    </row>
    <row r="960" ht="19.5" customHeight="1">
      <c r="N960" s="192"/>
    </row>
    <row r="961" ht="19.5" customHeight="1">
      <c r="N961" s="192"/>
    </row>
    <row r="962" ht="19.5" customHeight="1">
      <c r="N962" s="192"/>
    </row>
    <row r="963" ht="19.5" customHeight="1">
      <c r="N963" s="192"/>
    </row>
    <row r="964" ht="19.5" customHeight="1">
      <c r="N964" s="192"/>
    </row>
    <row r="965" ht="19.5" customHeight="1">
      <c r="N965" s="192"/>
    </row>
    <row r="966" ht="19.5" customHeight="1">
      <c r="N966" s="192"/>
    </row>
    <row r="967" ht="19.5" customHeight="1">
      <c r="N967" s="192"/>
    </row>
    <row r="968" ht="19.5" customHeight="1">
      <c r="N968" s="192"/>
    </row>
    <row r="969" ht="19.5" customHeight="1">
      <c r="N969" s="192"/>
    </row>
    <row r="970" ht="19.5" customHeight="1">
      <c r="N970" s="192"/>
    </row>
    <row r="971" ht="19.5" customHeight="1">
      <c r="N971" s="192"/>
    </row>
    <row r="972" ht="19.5" customHeight="1">
      <c r="N972" s="192"/>
    </row>
    <row r="973" ht="19.5" customHeight="1">
      <c r="N973" s="192"/>
    </row>
    <row r="974" ht="19.5" customHeight="1">
      <c r="N974" s="192"/>
    </row>
    <row r="975" ht="19.5" customHeight="1">
      <c r="N975" s="192"/>
    </row>
    <row r="976" ht="19.5" customHeight="1">
      <c r="N976" s="192"/>
    </row>
    <row r="977" ht="19.5" customHeight="1">
      <c r="N977" s="192"/>
    </row>
    <row r="978" ht="19.5" customHeight="1">
      <c r="N978" s="192"/>
    </row>
    <row r="979" ht="19.5" customHeight="1">
      <c r="N979" s="192"/>
    </row>
    <row r="980" ht="19.5" customHeight="1">
      <c r="N980" s="192"/>
    </row>
    <row r="981" ht="19.5" customHeight="1">
      <c r="N981" s="192"/>
    </row>
    <row r="982" ht="19.5" customHeight="1">
      <c r="N982" s="192"/>
    </row>
    <row r="983" ht="19.5" customHeight="1">
      <c r="N983" s="192"/>
    </row>
    <row r="984" ht="19.5" customHeight="1">
      <c r="N984" s="192"/>
    </row>
    <row r="985" ht="19.5" customHeight="1">
      <c r="N985" s="192"/>
    </row>
    <row r="986" ht="19.5" customHeight="1">
      <c r="N986" s="192"/>
    </row>
    <row r="987" ht="19.5" customHeight="1">
      <c r="N987" s="192"/>
    </row>
    <row r="988" ht="19.5" customHeight="1">
      <c r="N988" s="192"/>
    </row>
    <row r="989" ht="19.5" customHeight="1">
      <c r="N989" s="192"/>
    </row>
    <row r="990" ht="19.5" customHeight="1">
      <c r="N990" s="192"/>
    </row>
    <row r="991" ht="19.5" customHeight="1">
      <c r="N991" s="192"/>
    </row>
    <row r="992" ht="19.5" customHeight="1">
      <c r="N992" s="192"/>
    </row>
    <row r="993" ht="19.5" customHeight="1">
      <c r="N993" s="192"/>
    </row>
    <row r="994" ht="19.5" customHeight="1">
      <c r="N994" s="192"/>
    </row>
    <row r="995" ht="19.5" customHeight="1">
      <c r="N995" s="192"/>
    </row>
    <row r="996" ht="19.5" customHeight="1">
      <c r="N996" s="192"/>
    </row>
    <row r="997" ht="19.5" customHeight="1">
      <c r="N997" s="192"/>
    </row>
    <row r="998" ht="19.5" customHeight="1">
      <c r="N998" s="192"/>
    </row>
    <row r="999" ht="19.5" customHeight="1">
      <c r="N999" s="192"/>
    </row>
    <row r="1000" ht="19.5" customHeight="1">
      <c r="N1000" s="192"/>
    </row>
  </sheetData>
  <mergeCells count="18">
    <mergeCell ref="C28:E28"/>
    <mergeCell ref="C30:E30"/>
    <mergeCell ref="C27:E27"/>
    <mergeCell ref="F24:F26"/>
    <mergeCell ref="G24:G26"/>
    <mergeCell ref="C24:E26"/>
    <mergeCell ref="I24:I26"/>
    <mergeCell ref="D3:F3"/>
    <mergeCell ref="G4:G6"/>
    <mergeCell ref="C4:C6"/>
    <mergeCell ref="K4:K6"/>
    <mergeCell ref="D7:F7"/>
    <mergeCell ref="D11:F11"/>
    <mergeCell ref="F17:H17"/>
    <mergeCell ref="F16:H16"/>
    <mergeCell ref="F18:H18"/>
    <mergeCell ref="F15:H15"/>
    <mergeCell ref="F14:H1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1" t="s">
        <v>0</v>
      </c>
      <c r="N1" s="212">
        <v>1500.0</v>
      </c>
    </row>
    <row r="2" ht="19.5" customHeight="1">
      <c r="B2" s="5" t="s">
        <v>2</v>
      </c>
      <c r="C2" s="7">
        <v>1.0</v>
      </c>
      <c r="D2" s="7">
        <v>2.0</v>
      </c>
      <c r="E2" s="7">
        <v>3.0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9" t="s">
        <v>8</v>
      </c>
      <c r="M2" s="11" t="s">
        <v>9</v>
      </c>
      <c r="N2" s="213">
        <v>158.0</v>
      </c>
    </row>
    <row r="3" ht="19.5" customHeight="1">
      <c r="A3" t="s">
        <v>11</v>
      </c>
      <c r="B3" s="15">
        <v>1.0</v>
      </c>
      <c r="C3" s="17"/>
      <c r="D3" s="21">
        <f>K3-sum(G3:J3)</f>
        <v>36</v>
      </c>
      <c r="E3" s="23"/>
      <c r="F3" s="25"/>
      <c r="G3" s="28">
        <f>(N17-(N15-(N16-N13)))</f>
        <v>21</v>
      </c>
      <c r="H3" s="31">
        <v>0.0</v>
      </c>
      <c r="I3" s="33">
        <v>3.0</v>
      </c>
      <c r="J3" s="35">
        <v>7.0</v>
      </c>
      <c r="K3" s="36">
        <f>(N14-N12)+(N17-(N15-(N16-N13)))</f>
        <v>67</v>
      </c>
      <c r="M3" s="11" t="s">
        <v>15</v>
      </c>
      <c r="N3" s="214">
        <v>129.0</v>
      </c>
    </row>
    <row r="4" ht="19.5" customHeight="1">
      <c r="B4" s="15">
        <v>2.0</v>
      </c>
      <c r="C4" s="41">
        <f>C11-sum(C7:C10)</f>
        <v>40</v>
      </c>
      <c r="D4" s="43"/>
      <c r="E4" s="45"/>
      <c r="F4" s="47"/>
      <c r="G4" s="50">
        <f>G11-G3-sum(G8:G10)</f>
        <v>145</v>
      </c>
      <c r="H4" s="52">
        <v>11.0</v>
      </c>
      <c r="I4" s="54">
        <v>4.0</v>
      </c>
      <c r="J4" s="56">
        <v>18.0</v>
      </c>
      <c r="K4" s="59">
        <f>sum(C4:J6)</f>
        <v>242</v>
      </c>
      <c r="M4" s="11" t="s">
        <v>16</v>
      </c>
      <c r="N4" s="215">
        <v>51.0</v>
      </c>
    </row>
    <row r="5" ht="19.5" customHeight="1">
      <c r="B5" s="15">
        <v>3.0</v>
      </c>
      <c r="C5" s="60"/>
      <c r="D5" s="61"/>
      <c r="E5" s="62">
        <v>0.0</v>
      </c>
      <c r="F5" s="64"/>
      <c r="G5" s="66"/>
      <c r="H5" s="52">
        <v>5.0</v>
      </c>
      <c r="I5" s="54">
        <v>7.0</v>
      </c>
      <c r="J5" s="56">
        <v>4.0</v>
      </c>
      <c r="K5" s="68"/>
      <c r="M5" s="11" t="s">
        <v>17</v>
      </c>
      <c r="N5" s="215">
        <v>23.0</v>
      </c>
    </row>
    <row r="6" ht="19.5" customHeight="1">
      <c r="B6" s="15" t="s">
        <v>3</v>
      </c>
      <c r="C6" s="70"/>
      <c r="D6" s="61"/>
      <c r="E6" s="62"/>
      <c r="F6" s="62"/>
      <c r="G6" s="72"/>
      <c r="H6" s="52">
        <v>0.0</v>
      </c>
      <c r="I6" s="54">
        <v>3.0</v>
      </c>
      <c r="J6" s="56">
        <v>5.0</v>
      </c>
      <c r="K6" s="74"/>
      <c r="M6" s="11" t="s">
        <v>18</v>
      </c>
      <c r="N6" s="215">
        <v>41.0</v>
      </c>
    </row>
    <row r="7" ht="19.5" customHeight="1">
      <c r="B7" s="15" t="s">
        <v>4</v>
      </c>
      <c r="C7" s="75">
        <f>N13</f>
        <v>36</v>
      </c>
      <c r="D7" s="77">
        <f>K7-C7-sum(H7:J7)</f>
        <v>128</v>
      </c>
      <c r="E7" s="78"/>
      <c r="F7" s="79"/>
      <c r="G7" s="80"/>
      <c r="H7" s="52">
        <v>0.0</v>
      </c>
      <c r="I7" s="54">
        <v>1.0</v>
      </c>
      <c r="J7" s="56">
        <v>8.0</v>
      </c>
      <c r="K7" s="82">
        <f>N12+N13</f>
        <v>173</v>
      </c>
      <c r="M7" s="11" t="s">
        <v>19</v>
      </c>
      <c r="N7" s="215">
        <v>24.0</v>
      </c>
    </row>
    <row r="8" ht="19.5" customHeight="1">
      <c r="B8" s="15" t="s">
        <v>5</v>
      </c>
      <c r="C8" s="84">
        <v>1.0</v>
      </c>
      <c r="D8" s="86">
        <v>4.0</v>
      </c>
      <c r="E8" s="86">
        <v>7.0</v>
      </c>
      <c r="F8" s="86">
        <v>3.0</v>
      </c>
      <c r="G8" s="86">
        <v>3.0</v>
      </c>
      <c r="H8" s="88"/>
      <c r="I8" s="86">
        <v>1.0</v>
      </c>
      <c r="J8" s="90">
        <v>2.0</v>
      </c>
      <c r="K8" s="87">
        <f t="shared" ref="K8:K9" si="1">sum(C8:J8)</f>
        <v>21</v>
      </c>
      <c r="M8" s="92" t="s">
        <v>20</v>
      </c>
      <c r="N8" s="215">
        <v>21.0</v>
      </c>
    </row>
    <row r="9" ht="19.5" customHeight="1">
      <c r="B9" s="15" t="s">
        <v>6</v>
      </c>
      <c r="C9" s="94">
        <v>0.0</v>
      </c>
      <c r="D9" s="54">
        <v>2.0</v>
      </c>
      <c r="E9" s="54">
        <v>1.0</v>
      </c>
      <c r="F9" s="54">
        <v>3.0</v>
      </c>
      <c r="G9" s="54">
        <v>8.0</v>
      </c>
      <c r="H9" s="54">
        <v>4.0</v>
      </c>
      <c r="I9" s="96"/>
      <c r="J9" s="56">
        <v>2.0</v>
      </c>
      <c r="K9" s="87">
        <f t="shared" si="1"/>
        <v>20</v>
      </c>
      <c r="M9" s="92" t="s">
        <v>22</v>
      </c>
      <c r="N9" s="215">
        <v>24.0</v>
      </c>
    </row>
    <row r="10" ht="19.5" customHeight="1">
      <c r="B10" s="15" t="s">
        <v>7</v>
      </c>
      <c r="C10" s="98">
        <v>1.0</v>
      </c>
      <c r="D10" s="100">
        <v>17.0</v>
      </c>
      <c r="E10" s="100">
        <v>0.0</v>
      </c>
      <c r="F10" s="100">
        <v>2.0</v>
      </c>
      <c r="G10" s="100">
        <v>45.0</v>
      </c>
      <c r="H10" s="100">
        <v>44.0</v>
      </c>
      <c r="I10" s="100">
        <v>1.0</v>
      </c>
      <c r="J10" s="102"/>
      <c r="K10" s="87">
        <f>sum(C10:I10)</f>
        <v>110</v>
      </c>
      <c r="M10" s="92" t="s">
        <v>24</v>
      </c>
      <c r="N10" s="215">
        <v>20.0</v>
      </c>
    </row>
    <row r="11" ht="19.5" customHeight="1">
      <c r="B11" s="9" t="s">
        <v>8</v>
      </c>
      <c r="C11" s="16">
        <f>N16</f>
        <v>78</v>
      </c>
      <c r="D11" s="105">
        <f>sum(D3:F10)</f>
        <v>203</v>
      </c>
      <c r="E11" s="107"/>
      <c r="F11" s="74"/>
      <c r="G11" s="16">
        <f>N17</f>
        <v>222</v>
      </c>
      <c r="H11" s="109">
        <f t="shared" ref="H11:I11" si="2">sum(H3:H10)</f>
        <v>64</v>
      </c>
      <c r="I11" s="109">
        <f t="shared" si="2"/>
        <v>20</v>
      </c>
      <c r="J11" s="109">
        <f>sum(J3:J9)</f>
        <v>46</v>
      </c>
      <c r="K11" s="111">
        <f>D14</f>
        <v>633</v>
      </c>
      <c r="M11" s="92" t="s">
        <v>25</v>
      </c>
      <c r="N11" s="215">
        <v>20.0</v>
      </c>
    </row>
    <row r="12" ht="19.5" customHeight="1">
      <c r="M12" s="11" t="s">
        <v>26</v>
      </c>
      <c r="N12" s="215">
        <v>137.0</v>
      </c>
    </row>
    <row r="13" ht="19.5" customHeight="1">
      <c r="I13" s="113"/>
      <c r="J13" s="113"/>
      <c r="M13" s="11" t="s">
        <v>27</v>
      </c>
      <c r="N13" s="215">
        <v>36.0</v>
      </c>
    </row>
    <row r="14" ht="19.5" customHeight="1">
      <c r="B14" s="115" t="s">
        <v>38</v>
      </c>
      <c r="C14" s="117"/>
      <c r="D14" s="119">
        <f>sum(K3:K10)</f>
        <v>633</v>
      </c>
      <c r="F14" s="63" t="s">
        <v>39</v>
      </c>
      <c r="G14" s="117"/>
      <c r="H14" s="117"/>
      <c r="I14" s="122">
        <f>sum(C3:F6)/D14</f>
        <v>0.1200631912</v>
      </c>
      <c r="J14" s="160">
        <f t="shared" ref="J14:J19" si="3">$D$14*I14</f>
        <v>76</v>
      </c>
      <c r="M14" s="11" t="s">
        <v>28</v>
      </c>
      <c r="N14" s="215">
        <v>183.0</v>
      </c>
    </row>
    <row r="15" ht="19.5" customHeight="1">
      <c r="B15" s="127"/>
      <c r="C15" s="107"/>
      <c r="D15" s="129"/>
      <c r="F15" s="11" t="s">
        <v>41</v>
      </c>
      <c r="I15" s="131">
        <f>sum(G7:J10)/D14</f>
        <v>0.1879936809</v>
      </c>
      <c r="J15" s="160">
        <f t="shared" si="3"/>
        <v>119</v>
      </c>
      <c r="M15" s="11" t="s">
        <v>29</v>
      </c>
      <c r="N15" s="215">
        <v>243.0</v>
      </c>
    </row>
    <row r="16" ht="19.5" customHeight="1">
      <c r="B16" s="11" t="s">
        <v>42</v>
      </c>
      <c r="D16" s="132">
        <f>(N12+N13+N15-N16)/(N12+N13+N15)</f>
        <v>0.8125</v>
      </c>
      <c r="E16" s="134"/>
      <c r="F16" s="136" t="s">
        <v>43</v>
      </c>
      <c r="G16" s="78"/>
      <c r="H16" s="78"/>
      <c r="I16" s="138">
        <f>I14+I15</f>
        <v>0.308056872</v>
      </c>
      <c r="J16" s="160">
        <f t="shared" si="3"/>
        <v>195</v>
      </c>
      <c r="M16" s="11" t="s">
        <v>30</v>
      </c>
      <c r="N16" s="215">
        <f>62+16</f>
        <v>78</v>
      </c>
    </row>
    <row r="17" ht="19.5" customHeight="1">
      <c r="B17" s="11" t="s">
        <v>44</v>
      </c>
      <c r="D17" s="132"/>
      <c r="F17" s="11" t="s">
        <v>45</v>
      </c>
      <c r="I17" s="131">
        <f>sum(C7:F10)/D14</f>
        <v>0.3238546603</v>
      </c>
      <c r="J17" s="160">
        <f t="shared" si="3"/>
        <v>205</v>
      </c>
      <c r="M17" s="11" t="s">
        <v>31</v>
      </c>
      <c r="N17" s="215">
        <v>222.0</v>
      </c>
    </row>
    <row r="18" ht="19.5" customHeight="1">
      <c r="B18" s="142" t="s">
        <v>46</v>
      </c>
      <c r="C18" s="107"/>
      <c r="D18" s="144"/>
      <c r="F18" s="11" t="s">
        <v>47</v>
      </c>
      <c r="I18" s="131">
        <f>sum(G3:J6)/D14</f>
        <v>0.3680884676</v>
      </c>
      <c r="J18" s="160">
        <f t="shared" si="3"/>
        <v>233</v>
      </c>
      <c r="M18" s="146" t="s">
        <v>32</v>
      </c>
      <c r="N18" s="215">
        <v>70.0</v>
      </c>
    </row>
    <row r="19" ht="19.5" customHeight="1">
      <c r="B19" s="142" t="s">
        <v>48</v>
      </c>
      <c r="C19" s="147"/>
      <c r="D19" s="217"/>
      <c r="F19" s="136" t="s">
        <v>49</v>
      </c>
      <c r="G19" s="151"/>
      <c r="H19" s="78"/>
      <c r="I19" s="138">
        <f>I17+I18</f>
        <v>0.691943128</v>
      </c>
      <c r="J19" s="162">
        <f t="shared" si="3"/>
        <v>438</v>
      </c>
      <c r="K19">
        <f>(sum(G24:G27)+sum(C28:F28))/J19</f>
        <v>0.7534246575</v>
      </c>
      <c r="M19" s="146" t="s">
        <v>33</v>
      </c>
      <c r="N19" s="215">
        <v>46.0</v>
      </c>
    </row>
    <row r="20" ht="19.5" customHeight="1">
      <c r="F20" s="142" t="s">
        <v>50</v>
      </c>
      <c r="G20" s="147"/>
      <c r="H20" s="107"/>
      <c r="I20" s="129">
        <f>D14*(I17-I18)</f>
        <v>-28</v>
      </c>
      <c r="J20" s="129"/>
      <c r="M20" s="11" t="s">
        <v>34</v>
      </c>
      <c r="N20" s="215">
        <v>122.0</v>
      </c>
    </row>
    <row r="21" ht="19.5" customHeight="1">
      <c r="M21" s="11" t="s">
        <v>35</v>
      </c>
      <c r="N21" s="215">
        <v>39.0</v>
      </c>
    </row>
    <row r="22" ht="19.5" customHeight="1">
      <c r="B22" s="156"/>
      <c r="C22" s="156"/>
      <c r="D22" s="89"/>
      <c r="M22" s="142" t="s">
        <v>36</v>
      </c>
      <c r="N22" s="218">
        <v>49.0</v>
      </c>
    </row>
    <row r="23" ht="19.5" customHeight="1">
      <c r="B23" s="111">
        <v>1500.0</v>
      </c>
      <c r="C23" s="159">
        <v>2.0</v>
      </c>
      <c r="D23" s="159">
        <v>3.0</v>
      </c>
      <c r="E23" s="160" t="s">
        <v>3</v>
      </c>
      <c r="F23" s="160">
        <v>1.0</v>
      </c>
      <c r="G23" s="160" t="s">
        <v>4</v>
      </c>
      <c r="H23" s="160" t="s">
        <v>51</v>
      </c>
      <c r="I23" s="162" t="s">
        <v>8</v>
      </c>
      <c r="N23" s="150"/>
    </row>
    <row r="24" ht="19.5" customHeight="1">
      <c r="B24" s="164">
        <v>2.0</v>
      </c>
      <c r="C24" s="165">
        <v>0.0</v>
      </c>
      <c r="D24" s="166"/>
      <c r="E24" s="167"/>
      <c r="F24" s="168">
        <f t="shared" ref="F24:G24" si="4">F30-sum(F27:F29)</f>
        <v>40</v>
      </c>
      <c r="G24" s="168">
        <f t="shared" si="4"/>
        <v>145</v>
      </c>
      <c r="H24" s="170">
        <f t="shared" ref="H24:H26" si="5">sum(H4:J4)</f>
        <v>33</v>
      </c>
      <c r="I24" s="171">
        <f>sum(C24:H26)</f>
        <v>242</v>
      </c>
      <c r="M24" s="172" t="s">
        <v>52</v>
      </c>
      <c r="N24" s="71">
        <f>N2+N3</f>
        <v>287</v>
      </c>
    </row>
    <row r="25" ht="19.5" customHeight="1">
      <c r="B25" s="164">
        <v>3.0</v>
      </c>
      <c r="C25" s="173"/>
      <c r="E25" s="68"/>
      <c r="F25" s="66"/>
      <c r="G25" s="66"/>
      <c r="H25" s="175">
        <f t="shared" si="5"/>
        <v>16</v>
      </c>
      <c r="I25" s="68"/>
      <c r="M25" s="176" t="s">
        <v>53</v>
      </c>
      <c r="N25" s="48">
        <f>N4+N5</f>
        <v>74</v>
      </c>
    </row>
    <row r="26" ht="19.5" customHeight="1">
      <c r="B26" s="164" t="s">
        <v>3</v>
      </c>
      <c r="C26" s="177"/>
      <c r="D26" s="107"/>
      <c r="E26" s="74"/>
      <c r="F26" s="72"/>
      <c r="G26" s="72"/>
      <c r="H26" s="175">
        <f t="shared" si="5"/>
        <v>8</v>
      </c>
      <c r="I26" s="74"/>
      <c r="M26" s="176" t="s">
        <v>54</v>
      </c>
      <c r="N26" s="48">
        <f>N6+N7</f>
        <v>65</v>
      </c>
    </row>
    <row r="27" ht="19.5" customHeight="1">
      <c r="B27" s="178">
        <v>1.0</v>
      </c>
      <c r="C27" s="179">
        <f>I27-sum(G27:H27)</f>
        <v>36</v>
      </c>
      <c r="D27" s="78"/>
      <c r="E27" s="79"/>
      <c r="F27" s="181"/>
      <c r="G27" s="155">
        <f>(N17-(N15-(N16-N13)))</f>
        <v>21</v>
      </c>
      <c r="H27" s="175">
        <f>sum(H3:J3)</f>
        <v>10</v>
      </c>
      <c r="I27" s="182">
        <f>(N14-N12)+(N17-(N15-(N16-N13)))</f>
        <v>67</v>
      </c>
      <c r="M27" s="176" t="s">
        <v>55</v>
      </c>
      <c r="N27" s="48">
        <f>N8+N9</f>
        <v>45</v>
      </c>
    </row>
    <row r="28" ht="19.5" customHeight="1">
      <c r="B28" s="178" t="s">
        <v>4</v>
      </c>
      <c r="C28" s="179">
        <f>I28-sum(F28:H28)</f>
        <v>128</v>
      </c>
      <c r="D28" s="78"/>
      <c r="E28" s="79"/>
      <c r="F28" s="155">
        <f>N13</f>
        <v>36</v>
      </c>
      <c r="G28" s="181"/>
      <c r="H28" s="175">
        <f>sum(H7:J7)</f>
        <v>9</v>
      </c>
      <c r="I28" s="182">
        <f>N12+N13</f>
        <v>173</v>
      </c>
      <c r="M28" s="176" t="s">
        <v>56</v>
      </c>
      <c r="N28" s="48">
        <f>N10+N11</f>
        <v>40</v>
      </c>
    </row>
    <row r="29" ht="19.5" customHeight="1">
      <c r="B29" s="178" t="s">
        <v>51</v>
      </c>
      <c r="C29" s="183">
        <f t="shared" ref="C29:E29" si="6">sum(D8:D10)</f>
        <v>23</v>
      </c>
      <c r="D29" s="184">
        <f t="shared" si="6"/>
        <v>8</v>
      </c>
      <c r="E29" s="184">
        <f t="shared" si="6"/>
        <v>8</v>
      </c>
      <c r="F29" s="184">
        <f>sum(C8:C10)</f>
        <v>2</v>
      </c>
      <c r="G29" s="184">
        <f>sum(G8:G10)</f>
        <v>56</v>
      </c>
      <c r="H29" s="185">
        <f>sum(H8:J10)</f>
        <v>54</v>
      </c>
      <c r="I29" s="186">
        <f>sum(C29:H29)</f>
        <v>151</v>
      </c>
      <c r="M29" s="176" t="s">
        <v>57</v>
      </c>
      <c r="N29" s="48">
        <f>N18+N19</f>
        <v>116</v>
      </c>
    </row>
    <row r="30" ht="19.5" customHeight="1">
      <c r="B30" s="162" t="s">
        <v>8</v>
      </c>
      <c r="C30" s="187">
        <f>sum(C24:E29)</f>
        <v>203</v>
      </c>
      <c r="D30" s="107"/>
      <c r="E30" s="74"/>
      <c r="F30" s="129">
        <f>N16</f>
        <v>78</v>
      </c>
      <c r="G30" s="129">
        <f>N17</f>
        <v>222</v>
      </c>
      <c r="H30" s="129">
        <f>sum(H24:H29)</f>
        <v>130</v>
      </c>
      <c r="I30" s="188"/>
      <c r="M30" s="176" t="s">
        <v>58</v>
      </c>
      <c r="N30" s="48">
        <f>N14+N15</f>
        <v>426</v>
      </c>
    </row>
    <row r="31" ht="19.5" customHeight="1">
      <c r="M31" s="176" t="s">
        <v>59</v>
      </c>
      <c r="N31" s="48">
        <f>N12+N13+N17</f>
        <v>395</v>
      </c>
    </row>
    <row r="32" ht="19.5" customHeight="1">
      <c r="M32" s="189" t="s">
        <v>60</v>
      </c>
      <c r="N32" s="219">
        <f>N20+N21</f>
        <v>161</v>
      </c>
    </row>
    <row r="33" ht="19.5" customHeight="1">
      <c r="N33" s="150"/>
    </row>
    <row r="34" ht="19.5" customHeight="1">
      <c r="N34" s="150"/>
    </row>
    <row r="35" ht="19.5" customHeight="1">
      <c r="N35" s="150"/>
    </row>
    <row r="36" ht="19.5" customHeight="1">
      <c r="N36" s="150"/>
    </row>
    <row r="37" ht="19.5" customHeight="1">
      <c r="N37" s="150"/>
    </row>
    <row r="38" ht="19.5" customHeight="1">
      <c r="N38" s="150"/>
    </row>
    <row r="39" ht="19.5" customHeight="1">
      <c r="N39" s="150"/>
    </row>
    <row r="40" ht="19.5" customHeight="1">
      <c r="N40" s="150"/>
    </row>
    <row r="41" ht="19.5" customHeight="1">
      <c r="N41" s="150"/>
    </row>
    <row r="42" ht="19.5" customHeight="1">
      <c r="N42" s="150"/>
    </row>
    <row r="43" ht="19.5" customHeight="1">
      <c r="N43" s="150"/>
    </row>
    <row r="44" ht="19.5" customHeight="1">
      <c r="N44" s="150"/>
    </row>
    <row r="45" ht="19.5" customHeight="1">
      <c r="N45" s="150"/>
    </row>
    <row r="46" ht="19.5" customHeight="1">
      <c r="N46" s="150"/>
    </row>
    <row r="47" ht="19.5" customHeight="1">
      <c r="N47" s="150"/>
    </row>
    <row r="48" ht="19.5" customHeight="1">
      <c r="N48" s="150"/>
    </row>
    <row r="49" ht="19.5" customHeight="1">
      <c r="N49" s="192"/>
    </row>
    <row r="50" ht="19.5" customHeight="1">
      <c r="N50" s="192"/>
    </row>
    <row r="51" ht="19.5" customHeight="1">
      <c r="N51" s="192"/>
    </row>
    <row r="52" ht="19.5" customHeight="1">
      <c r="N52" s="192"/>
    </row>
    <row r="53" ht="19.5" customHeight="1">
      <c r="N53" s="192"/>
    </row>
    <row r="54" ht="19.5" customHeight="1">
      <c r="N54" s="192"/>
    </row>
    <row r="55" ht="19.5" customHeight="1">
      <c r="N55" s="192"/>
    </row>
    <row r="56" ht="19.5" customHeight="1">
      <c r="N56" s="192"/>
    </row>
    <row r="57" ht="19.5" customHeight="1">
      <c r="N57" s="192"/>
    </row>
    <row r="58" ht="19.5" customHeight="1">
      <c r="N58" s="192"/>
    </row>
    <row r="59" ht="19.5" customHeight="1">
      <c r="N59" s="192"/>
    </row>
    <row r="60" ht="19.5" customHeight="1">
      <c r="N60" s="192"/>
    </row>
    <row r="61" ht="19.5" customHeight="1">
      <c r="N61" s="192"/>
    </row>
    <row r="62" ht="19.5" customHeight="1">
      <c r="N62" s="192"/>
    </row>
    <row r="63" ht="19.5" customHeight="1">
      <c r="N63" s="192"/>
    </row>
    <row r="64" ht="19.5" customHeight="1">
      <c r="N64" s="192"/>
    </row>
    <row r="65" ht="19.5" customHeight="1">
      <c r="N65" s="192"/>
    </row>
    <row r="66" ht="19.5" customHeight="1">
      <c r="N66" s="192"/>
    </row>
    <row r="67" ht="19.5" customHeight="1">
      <c r="N67" s="192"/>
    </row>
    <row r="68" ht="19.5" customHeight="1">
      <c r="N68" s="192"/>
    </row>
    <row r="69" ht="19.5" customHeight="1">
      <c r="N69" s="192"/>
    </row>
    <row r="70" ht="19.5" customHeight="1">
      <c r="N70" s="192"/>
    </row>
    <row r="71" ht="19.5" customHeight="1">
      <c r="N71" s="192"/>
    </row>
    <row r="72" ht="19.5" customHeight="1">
      <c r="N72" s="192"/>
    </row>
    <row r="73" ht="19.5" customHeight="1">
      <c r="N73" s="192"/>
    </row>
    <row r="74" ht="19.5" customHeight="1">
      <c r="N74" s="192"/>
    </row>
    <row r="75" ht="19.5" customHeight="1">
      <c r="N75" s="192"/>
    </row>
    <row r="76" ht="19.5" customHeight="1">
      <c r="N76" s="192"/>
    </row>
    <row r="77" ht="19.5" customHeight="1">
      <c r="N77" s="192"/>
    </row>
    <row r="78" ht="19.5" customHeight="1">
      <c r="N78" s="192"/>
    </row>
    <row r="79" ht="19.5" customHeight="1">
      <c r="N79" s="192"/>
    </row>
    <row r="80" ht="19.5" customHeight="1">
      <c r="N80" s="192"/>
    </row>
    <row r="81" ht="19.5" customHeight="1">
      <c r="N81" s="192"/>
    </row>
    <row r="82" ht="19.5" customHeight="1">
      <c r="N82" s="192"/>
    </row>
    <row r="83" ht="19.5" customHeight="1">
      <c r="N83" s="192"/>
    </row>
    <row r="84" ht="19.5" customHeight="1">
      <c r="N84" s="192"/>
    </row>
    <row r="85" ht="19.5" customHeight="1">
      <c r="N85" s="192"/>
    </row>
    <row r="86" ht="19.5" customHeight="1">
      <c r="N86" s="192"/>
    </row>
    <row r="87" ht="19.5" customHeight="1">
      <c r="N87" s="192"/>
    </row>
    <row r="88" ht="19.5" customHeight="1">
      <c r="N88" s="192"/>
    </row>
    <row r="89" ht="19.5" customHeight="1">
      <c r="N89" s="192"/>
    </row>
    <row r="90" ht="19.5" customHeight="1">
      <c r="N90" s="192"/>
    </row>
    <row r="91" ht="19.5" customHeight="1">
      <c r="N91" s="192"/>
    </row>
    <row r="92" ht="19.5" customHeight="1">
      <c r="N92" s="192"/>
    </row>
    <row r="93" ht="19.5" customHeight="1">
      <c r="N93" s="192"/>
    </row>
    <row r="94" ht="19.5" customHeight="1">
      <c r="N94" s="192"/>
    </row>
    <row r="95" ht="19.5" customHeight="1">
      <c r="N95" s="192"/>
    </row>
    <row r="96" ht="19.5" customHeight="1">
      <c r="N96" s="192"/>
    </row>
    <row r="97" ht="19.5" customHeight="1">
      <c r="N97" s="192"/>
    </row>
    <row r="98" ht="19.5" customHeight="1">
      <c r="N98" s="192"/>
    </row>
    <row r="99" ht="19.5" customHeight="1">
      <c r="N99" s="192"/>
    </row>
    <row r="100" ht="19.5" customHeight="1">
      <c r="N100" s="192"/>
    </row>
    <row r="101" ht="19.5" customHeight="1">
      <c r="N101" s="192"/>
    </row>
    <row r="102" ht="19.5" customHeight="1">
      <c r="N102" s="192"/>
    </row>
    <row r="103" ht="19.5" customHeight="1">
      <c r="N103" s="192"/>
    </row>
    <row r="104" ht="19.5" customHeight="1">
      <c r="N104" s="192"/>
    </row>
    <row r="105" ht="19.5" customHeight="1">
      <c r="N105" s="192"/>
    </row>
    <row r="106" ht="19.5" customHeight="1">
      <c r="N106" s="192"/>
    </row>
    <row r="107" ht="19.5" customHeight="1">
      <c r="N107" s="192"/>
    </row>
    <row r="108" ht="19.5" customHeight="1">
      <c r="N108" s="192"/>
    </row>
    <row r="109" ht="19.5" customHeight="1">
      <c r="N109" s="192"/>
    </row>
    <row r="110" ht="19.5" customHeight="1">
      <c r="N110" s="192"/>
    </row>
    <row r="111" ht="19.5" customHeight="1">
      <c r="N111" s="192"/>
    </row>
    <row r="112" ht="19.5" customHeight="1">
      <c r="N112" s="192"/>
    </row>
    <row r="113" ht="19.5" customHeight="1">
      <c r="N113" s="192"/>
    </row>
    <row r="114" ht="19.5" customHeight="1">
      <c r="N114" s="192"/>
    </row>
    <row r="115" ht="19.5" customHeight="1">
      <c r="N115" s="192"/>
    </row>
    <row r="116" ht="19.5" customHeight="1">
      <c r="N116" s="192"/>
    </row>
    <row r="117" ht="19.5" customHeight="1">
      <c r="N117" s="192"/>
    </row>
    <row r="118" ht="19.5" customHeight="1">
      <c r="N118" s="192"/>
    </row>
    <row r="119" ht="19.5" customHeight="1">
      <c r="N119" s="192"/>
    </row>
    <row r="120" ht="19.5" customHeight="1">
      <c r="N120" s="192"/>
    </row>
    <row r="121" ht="19.5" customHeight="1">
      <c r="N121" s="192"/>
    </row>
    <row r="122" ht="19.5" customHeight="1">
      <c r="N122" s="192"/>
    </row>
    <row r="123" ht="19.5" customHeight="1">
      <c r="N123" s="192"/>
    </row>
    <row r="124" ht="19.5" customHeight="1">
      <c r="N124" s="192"/>
    </row>
    <row r="125" ht="19.5" customHeight="1">
      <c r="N125" s="192"/>
    </row>
    <row r="126" ht="19.5" customHeight="1">
      <c r="N126" s="192"/>
    </row>
    <row r="127" ht="19.5" customHeight="1">
      <c r="N127" s="192"/>
    </row>
    <row r="128" ht="19.5" customHeight="1">
      <c r="N128" s="192"/>
    </row>
    <row r="129" ht="19.5" customHeight="1">
      <c r="N129" s="192"/>
    </row>
    <row r="130" ht="19.5" customHeight="1">
      <c r="N130" s="192"/>
    </row>
    <row r="131" ht="19.5" customHeight="1">
      <c r="N131" s="192"/>
    </row>
    <row r="132" ht="19.5" customHeight="1">
      <c r="N132" s="192"/>
    </row>
    <row r="133" ht="19.5" customHeight="1">
      <c r="N133" s="192"/>
    </row>
    <row r="134" ht="19.5" customHeight="1">
      <c r="N134" s="192"/>
    </row>
    <row r="135" ht="19.5" customHeight="1">
      <c r="N135" s="192"/>
    </row>
    <row r="136" ht="19.5" customHeight="1">
      <c r="N136" s="192"/>
    </row>
    <row r="137" ht="19.5" customHeight="1">
      <c r="N137" s="192"/>
    </row>
    <row r="138" ht="19.5" customHeight="1">
      <c r="N138" s="192"/>
    </row>
    <row r="139" ht="19.5" customHeight="1">
      <c r="N139" s="192"/>
    </row>
    <row r="140" ht="19.5" customHeight="1">
      <c r="N140" s="192"/>
    </row>
    <row r="141" ht="19.5" customHeight="1">
      <c r="N141" s="192"/>
    </row>
    <row r="142" ht="19.5" customHeight="1">
      <c r="N142" s="192"/>
    </row>
    <row r="143" ht="19.5" customHeight="1">
      <c r="N143" s="192"/>
    </row>
    <row r="144" ht="19.5" customHeight="1">
      <c r="N144" s="192"/>
    </row>
    <row r="145" ht="19.5" customHeight="1">
      <c r="N145" s="192"/>
    </row>
    <row r="146" ht="19.5" customHeight="1">
      <c r="N146" s="192"/>
    </row>
    <row r="147" ht="19.5" customHeight="1">
      <c r="N147" s="192"/>
    </row>
    <row r="148" ht="19.5" customHeight="1">
      <c r="N148" s="192"/>
    </row>
    <row r="149" ht="19.5" customHeight="1">
      <c r="N149" s="192"/>
    </row>
    <row r="150" ht="19.5" customHeight="1">
      <c r="N150" s="192"/>
    </row>
    <row r="151" ht="19.5" customHeight="1">
      <c r="N151" s="192"/>
    </row>
    <row r="152" ht="19.5" customHeight="1">
      <c r="N152" s="192"/>
    </row>
    <row r="153" ht="19.5" customHeight="1">
      <c r="N153" s="192"/>
    </row>
    <row r="154" ht="19.5" customHeight="1">
      <c r="N154" s="192"/>
    </row>
    <row r="155" ht="19.5" customHeight="1">
      <c r="N155" s="192"/>
    </row>
    <row r="156" ht="19.5" customHeight="1">
      <c r="N156" s="192"/>
    </row>
    <row r="157" ht="19.5" customHeight="1">
      <c r="N157" s="192"/>
    </row>
    <row r="158" ht="19.5" customHeight="1">
      <c r="N158" s="192"/>
    </row>
    <row r="159" ht="19.5" customHeight="1">
      <c r="N159" s="192"/>
    </row>
    <row r="160" ht="19.5" customHeight="1">
      <c r="N160" s="192"/>
    </row>
    <row r="161" ht="19.5" customHeight="1">
      <c r="N161" s="192"/>
    </row>
    <row r="162" ht="19.5" customHeight="1">
      <c r="N162" s="192"/>
    </row>
    <row r="163" ht="19.5" customHeight="1">
      <c r="N163" s="192"/>
    </row>
    <row r="164" ht="19.5" customHeight="1">
      <c r="N164" s="192"/>
    </row>
    <row r="165" ht="19.5" customHeight="1">
      <c r="N165" s="192"/>
    </row>
    <row r="166" ht="19.5" customHeight="1">
      <c r="N166" s="192"/>
    </row>
    <row r="167" ht="19.5" customHeight="1">
      <c r="N167" s="192"/>
    </row>
    <row r="168" ht="19.5" customHeight="1">
      <c r="N168" s="192"/>
    </row>
    <row r="169" ht="19.5" customHeight="1">
      <c r="N169" s="192"/>
    </row>
    <row r="170" ht="19.5" customHeight="1">
      <c r="N170" s="192"/>
    </row>
    <row r="171" ht="19.5" customHeight="1">
      <c r="N171" s="192"/>
    </row>
    <row r="172" ht="19.5" customHeight="1">
      <c r="N172" s="192"/>
    </row>
    <row r="173" ht="19.5" customHeight="1">
      <c r="N173" s="192"/>
    </row>
    <row r="174" ht="19.5" customHeight="1">
      <c r="N174" s="192"/>
    </row>
    <row r="175" ht="19.5" customHeight="1">
      <c r="N175" s="192"/>
    </row>
    <row r="176" ht="19.5" customHeight="1">
      <c r="N176" s="192"/>
    </row>
    <row r="177" ht="19.5" customHeight="1">
      <c r="N177" s="192"/>
    </row>
    <row r="178" ht="19.5" customHeight="1">
      <c r="N178" s="192"/>
    </row>
    <row r="179" ht="19.5" customHeight="1">
      <c r="N179" s="192"/>
    </row>
    <row r="180" ht="19.5" customHeight="1">
      <c r="N180" s="192"/>
    </row>
    <row r="181" ht="19.5" customHeight="1">
      <c r="N181" s="192"/>
    </row>
    <row r="182" ht="19.5" customHeight="1">
      <c r="N182" s="192"/>
    </row>
    <row r="183" ht="19.5" customHeight="1">
      <c r="N183" s="192"/>
    </row>
    <row r="184" ht="19.5" customHeight="1">
      <c r="N184" s="192"/>
    </row>
    <row r="185" ht="19.5" customHeight="1">
      <c r="N185" s="192"/>
    </row>
    <row r="186" ht="19.5" customHeight="1">
      <c r="N186" s="192"/>
    </row>
    <row r="187" ht="19.5" customHeight="1">
      <c r="N187" s="192"/>
    </row>
    <row r="188" ht="19.5" customHeight="1">
      <c r="N188" s="192"/>
    </row>
    <row r="189" ht="19.5" customHeight="1">
      <c r="N189" s="192"/>
    </row>
    <row r="190" ht="19.5" customHeight="1">
      <c r="N190" s="192"/>
    </row>
    <row r="191" ht="19.5" customHeight="1">
      <c r="N191" s="192"/>
    </row>
    <row r="192" ht="19.5" customHeight="1">
      <c r="N192" s="192"/>
    </row>
    <row r="193" ht="19.5" customHeight="1">
      <c r="N193" s="192"/>
    </row>
    <row r="194" ht="19.5" customHeight="1">
      <c r="N194" s="192"/>
    </row>
    <row r="195" ht="19.5" customHeight="1">
      <c r="N195" s="192"/>
    </row>
    <row r="196" ht="19.5" customHeight="1">
      <c r="N196" s="192"/>
    </row>
    <row r="197" ht="19.5" customHeight="1">
      <c r="N197" s="192"/>
    </row>
    <row r="198" ht="19.5" customHeight="1">
      <c r="N198" s="192"/>
    </row>
    <row r="199" ht="19.5" customHeight="1">
      <c r="N199" s="192"/>
    </row>
    <row r="200" ht="19.5" customHeight="1">
      <c r="N200" s="192"/>
    </row>
    <row r="201" ht="19.5" customHeight="1">
      <c r="N201" s="192"/>
    </row>
    <row r="202" ht="19.5" customHeight="1">
      <c r="N202" s="192"/>
    </row>
    <row r="203" ht="19.5" customHeight="1">
      <c r="N203" s="192"/>
    </row>
    <row r="204" ht="19.5" customHeight="1">
      <c r="N204" s="192"/>
    </row>
    <row r="205" ht="19.5" customHeight="1">
      <c r="N205" s="192"/>
    </row>
    <row r="206" ht="19.5" customHeight="1">
      <c r="N206" s="192"/>
    </row>
    <row r="207" ht="19.5" customHeight="1">
      <c r="N207" s="192"/>
    </row>
    <row r="208" ht="19.5" customHeight="1">
      <c r="N208" s="192"/>
    </row>
    <row r="209" ht="19.5" customHeight="1">
      <c r="N209" s="192"/>
    </row>
    <row r="210" ht="19.5" customHeight="1">
      <c r="N210" s="192"/>
    </row>
    <row r="211" ht="19.5" customHeight="1">
      <c r="N211" s="192"/>
    </row>
    <row r="212" ht="19.5" customHeight="1">
      <c r="N212" s="192"/>
    </row>
    <row r="213" ht="19.5" customHeight="1">
      <c r="N213" s="192"/>
    </row>
    <row r="214" ht="19.5" customHeight="1">
      <c r="N214" s="192"/>
    </row>
    <row r="215" ht="19.5" customHeight="1">
      <c r="N215" s="192"/>
    </row>
    <row r="216" ht="19.5" customHeight="1">
      <c r="N216" s="192"/>
    </row>
    <row r="217" ht="19.5" customHeight="1">
      <c r="N217" s="192"/>
    </row>
    <row r="218" ht="19.5" customHeight="1">
      <c r="N218" s="192"/>
    </row>
    <row r="219" ht="19.5" customHeight="1">
      <c r="N219" s="192"/>
    </row>
    <row r="220" ht="19.5" customHeight="1">
      <c r="N220" s="192"/>
    </row>
    <row r="221" ht="19.5" customHeight="1">
      <c r="N221" s="192"/>
    </row>
    <row r="222" ht="19.5" customHeight="1">
      <c r="N222" s="192"/>
    </row>
    <row r="223" ht="19.5" customHeight="1">
      <c r="N223" s="192"/>
    </row>
    <row r="224" ht="19.5" customHeight="1">
      <c r="N224" s="192"/>
    </row>
    <row r="225" ht="19.5" customHeight="1">
      <c r="N225" s="192"/>
    </row>
    <row r="226" ht="19.5" customHeight="1">
      <c r="N226" s="192"/>
    </row>
    <row r="227" ht="19.5" customHeight="1">
      <c r="N227" s="192"/>
    </row>
    <row r="228" ht="19.5" customHeight="1">
      <c r="N228" s="192"/>
    </row>
    <row r="229" ht="19.5" customHeight="1">
      <c r="N229" s="192"/>
    </row>
    <row r="230" ht="19.5" customHeight="1">
      <c r="N230" s="192"/>
    </row>
    <row r="231" ht="19.5" customHeight="1">
      <c r="N231" s="192"/>
    </row>
    <row r="232" ht="19.5" customHeight="1">
      <c r="N232" s="192"/>
    </row>
    <row r="233" ht="19.5" customHeight="1">
      <c r="N233" s="192"/>
    </row>
    <row r="234" ht="19.5" customHeight="1">
      <c r="N234" s="192"/>
    </row>
    <row r="235" ht="19.5" customHeight="1">
      <c r="N235" s="192"/>
    </row>
    <row r="236" ht="19.5" customHeight="1">
      <c r="N236" s="192"/>
    </row>
    <row r="237" ht="19.5" customHeight="1">
      <c r="N237" s="192"/>
    </row>
    <row r="238" ht="19.5" customHeight="1">
      <c r="N238" s="192"/>
    </row>
    <row r="239" ht="19.5" customHeight="1">
      <c r="N239" s="192"/>
    </row>
    <row r="240" ht="19.5" customHeight="1">
      <c r="N240" s="192"/>
    </row>
    <row r="241" ht="19.5" customHeight="1">
      <c r="N241" s="192"/>
    </row>
    <row r="242" ht="19.5" customHeight="1">
      <c r="N242" s="192"/>
    </row>
    <row r="243" ht="19.5" customHeight="1">
      <c r="N243" s="192"/>
    </row>
    <row r="244" ht="19.5" customHeight="1">
      <c r="N244" s="192"/>
    </row>
    <row r="245" ht="19.5" customHeight="1">
      <c r="N245" s="192"/>
    </row>
    <row r="246" ht="19.5" customHeight="1">
      <c r="N246" s="192"/>
    </row>
    <row r="247" ht="19.5" customHeight="1">
      <c r="N247" s="192"/>
    </row>
    <row r="248" ht="19.5" customHeight="1">
      <c r="N248" s="192"/>
    </row>
    <row r="249" ht="19.5" customHeight="1">
      <c r="N249" s="192"/>
    </row>
    <row r="250" ht="19.5" customHeight="1">
      <c r="N250" s="192"/>
    </row>
    <row r="251" ht="19.5" customHeight="1">
      <c r="N251" s="192"/>
    </row>
    <row r="252" ht="19.5" customHeight="1">
      <c r="N252" s="192"/>
    </row>
    <row r="253" ht="19.5" customHeight="1">
      <c r="N253" s="192"/>
    </row>
    <row r="254" ht="19.5" customHeight="1">
      <c r="N254" s="192"/>
    </row>
    <row r="255" ht="19.5" customHeight="1">
      <c r="N255" s="192"/>
    </row>
    <row r="256" ht="19.5" customHeight="1">
      <c r="N256" s="192"/>
    </row>
    <row r="257" ht="19.5" customHeight="1">
      <c r="N257" s="192"/>
    </row>
    <row r="258" ht="19.5" customHeight="1">
      <c r="N258" s="192"/>
    </row>
    <row r="259" ht="19.5" customHeight="1">
      <c r="N259" s="192"/>
    </row>
    <row r="260" ht="19.5" customHeight="1">
      <c r="N260" s="192"/>
    </row>
    <row r="261" ht="19.5" customHeight="1">
      <c r="N261" s="192"/>
    </row>
    <row r="262" ht="19.5" customHeight="1">
      <c r="N262" s="192"/>
    </row>
    <row r="263" ht="19.5" customHeight="1">
      <c r="N263" s="192"/>
    </row>
    <row r="264" ht="19.5" customHeight="1">
      <c r="N264" s="192"/>
    </row>
    <row r="265" ht="19.5" customHeight="1">
      <c r="N265" s="192"/>
    </row>
    <row r="266" ht="19.5" customHeight="1">
      <c r="N266" s="192"/>
    </row>
    <row r="267" ht="19.5" customHeight="1">
      <c r="N267" s="192"/>
    </row>
    <row r="268" ht="19.5" customHeight="1">
      <c r="N268" s="192"/>
    </row>
    <row r="269" ht="19.5" customHeight="1">
      <c r="N269" s="192"/>
    </row>
    <row r="270" ht="19.5" customHeight="1">
      <c r="N270" s="192"/>
    </row>
    <row r="271" ht="19.5" customHeight="1">
      <c r="N271" s="192"/>
    </row>
    <row r="272" ht="19.5" customHeight="1">
      <c r="N272" s="192"/>
    </row>
    <row r="273" ht="19.5" customHeight="1">
      <c r="N273" s="192"/>
    </row>
    <row r="274" ht="19.5" customHeight="1">
      <c r="N274" s="192"/>
    </row>
    <row r="275" ht="19.5" customHeight="1">
      <c r="N275" s="192"/>
    </row>
    <row r="276" ht="19.5" customHeight="1">
      <c r="N276" s="192"/>
    </row>
    <row r="277" ht="19.5" customHeight="1">
      <c r="N277" s="192"/>
    </row>
    <row r="278" ht="19.5" customHeight="1">
      <c r="N278" s="192"/>
    </row>
    <row r="279" ht="19.5" customHeight="1">
      <c r="N279" s="192"/>
    </row>
    <row r="280" ht="19.5" customHeight="1">
      <c r="N280" s="192"/>
    </row>
    <row r="281" ht="19.5" customHeight="1">
      <c r="N281" s="192"/>
    </row>
    <row r="282" ht="19.5" customHeight="1">
      <c r="N282" s="192"/>
    </row>
    <row r="283" ht="19.5" customHeight="1">
      <c r="N283" s="192"/>
    </row>
    <row r="284" ht="19.5" customHeight="1">
      <c r="N284" s="192"/>
    </row>
    <row r="285" ht="19.5" customHeight="1">
      <c r="N285" s="192"/>
    </row>
    <row r="286" ht="19.5" customHeight="1">
      <c r="N286" s="192"/>
    </row>
    <row r="287" ht="19.5" customHeight="1">
      <c r="N287" s="192"/>
    </row>
    <row r="288" ht="19.5" customHeight="1">
      <c r="N288" s="192"/>
    </row>
    <row r="289" ht="19.5" customHeight="1">
      <c r="N289" s="192"/>
    </row>
    <row r="290" ht="19.5" customHeight="1">
      <c r="N290" s="192"/>
    </row>
    <row r="291" ht="19.5" customHeight="1">
      <c r="N291" s="192"/>
    </row>
    <row r="292" ht="19.5" customHeight="1">
      <c r="N292" s="192"/>
    </row>
    <row r="293" ht="19.5" customHeight="1">
      <c r="N293" s="192"/>
    </row>
    <row r="294" ht="19.5" customHeight="1">
      <c r="N294" s="192"/>
    </row>
    <row r="295" ht="19.5" customHeight="1">
      <c r="N295" s="192"/>
    </row>
    <row r="296" ht="19.5" customHeight="1">
      <c r="N296" s="192"/>
    </row>
    <row r="297" ht="19.5" customHeight="1">
      <c r="N297" s="192"/>
    </row>
    <row r="298" ht="19.5" customHeight="1">
      <c r="N298" s="192"/>
    </row>
    <row r="299" ht="19.5" customHeight="1">
      <c r="N299" s="192"/>
    </row>
    <row r="300" ht="19.5" customHeight="1">
      <c r="N300" s="192"/>
    </row>
    <row r="301" ht="19.5" customHeight="1">
      <c r="N301" s="192"/>
    </row>
    <row r="302" ht="19.5" customHeight="1">
      <c r="N302" s="192"/>
    </row>
    <row r="303" ht="19.5" customHeight="1">
      <c r="N303" s="192"/>
    </row>
    <row r="304" ht="19.5" customHeight="1">
      <c r="N304" s="192"/>
    </row>
    <row r="305" ht="19.5" customHeight="1">
      <c r="N305" s="192"/>
    </row>
    <row r="306" ht="19.5" customHeight="1">
      <c r="N306" s="192"/>
    </row>
    <row r="307" ht="19.5" customHeight="1">
      <c r="N307" s="192"/>
    </row>
    <row r="308" ht="19.5" customHeight="1">
      <c r="N308" s="192"/>
    </row>
    <row r="309" ht="19.5" customHeight="1">
      <c r="N309" s="192"/>
    </row>
    <row r="310" ht="19.5" customHeight="1">
      <c r="N310" s="192"/>
    </row>
    <row r="311" ht="19.5" customHeight="1">
      <c r="N311" s="192"/>
    </row>
    <row r="312" ht="19.5" customHeight="1">
      <c r="N312" s="192"/>
    </row>
    <row r="313" ht="19.5" customHeight="1">
      <c r="N313" s="192"/>
    </row>
    <row r="314" ht="19.5" customHeight="1">
      <c r="N314" s="192"/>
    </row>
    <row r="315" ht="19.5" customHeight="1">
      <c r="N315" s="192"/>
    </row>
    <row r="316" ht="19.5" customHeight="1">
      <c r="N316" s="192"/>
    </row>
    <row r="317" ht="19.5" customHeight="1">
      <c r="N317" s="192"/>
    </row>
    <row r="318" ht="19.5" customHeight="1">
      <c r="N318" s="192"/>
    </row>
    <row r="319" ht="19.5" customHeight="1">
      <c r="N319" s="192"/>
    </row>
    <row r="320" ht="19.5" customHeight="1">
      <c r="N320" s="192"/>
    </row>
    <row r="321" ht="19.5" customHeight="1">
      <c r="N321" s="192"/>
    </row>
    <row r="322" ht="19.5" customHeight="1">
      <c r="N322" s="192"/>
    </row>
    <row r="323" ht="19.5" customHeight="1">
      <c r="N323" s="192"/>
    </row>
    <row r="324" ht="19.5" customHeight="1">
      <c r="N324" s="192"/>
    </row>
    <row r="325" ht="19.5" customHeight="1">
      <c r="N325" s="192"/>
    </row>
    <row r="326" ht="19.5" customHeight="1">
      <c r="N326" s="192"/>
    </row>
    <row r="327" ht="19.5" customHeight="1">
      <c r="N327" s="192"/>
    </row>
    <row r="328" ht="19.5" customHeight="1">
      <c r="N328" s="192"/>
    </row>
    <row r="329" ht="19.5" customHeight="1">
      <c r="N329" s="192"/>
    </row>
    <row r="330" ht="19.5" customHeight="1">
      <c r="N330" s="192"/>
    </row>
    <row r="331" ht="19.5" customHeight="1">
      <c r="N331" s="192"/>
    </row>
    <row r="332" ht="19.5" customHeight="1">
      <c r="N332" s="192"/>
    </row>
    <row r="333" ht="19.5" customHeight="1">
      <c r="N333" s="192"/>
    </row>
    <row r="334" ht="19.5" customHeight="1">
      <c r="N334" s="192"/>
    </row>
    <row r="335" ht="19.5" customHeight="1">
      <c r="N335" s="192"/>
    </row>
    <row r="336" ht="19.5" customHeight="1">
      <c r="N336" s="192"/>
    </row>
    <row r="337" ht="19.5" customHeight="1">
      <c r="N337" s="192"/>
    </row>
    <row r="338" ht="19.5" customHeight="1">
      <c r="N338" s="192"/>
    </row>
    <row r="339" ht="19.5" customHeight="1">
      <c r="N339" s="192"/>
    </row>
    <row r="340" ht="19.5" customHeight="1">
      <c r="N340" s="192"/>
    </row>
    <row r="341" ht="19.5" customHeight="1">
      <c r="N341" s="192"/>
    </row>
    <row r="342" ht="19.5" customHeight="1">
      <c r="N342" s="192"/>
    </row>
    <row r="343" ht="19.5" customHeight="1">
      <c r="N343" s="192"/>
    </row>
    <row r="344" ht="19.5" customHeight="1">
      <c r="N344" s="192"/>
    </row>
    <row r="345" ht="19.5" customHeight="1">
      <c r="N345" s="192"/>
    </row>
    <row r="346" ht="19.5" customHeight="1">
      <c r="N346" s="192"/>
    </row>
    <row r="347" ht="19.5" customHeight="1">
      <c r="N347" s="192"/>
    </row>
    <row r="348" ht="19.5" customHeight="1">
      <c r="N348" s="192"/>
    </row>
    <row r="349" ht="19.5" customHeight="1">
      <c r="N349" s="192"/>
    </row>
    <row r="350" ht="19.5" customHeight="1">
      <c r="N350" s="192"/>
    </row>
    <row r="351" ht="19.5" customHeight="1">
      <c r="N351" s="192"/>
    </row>
    <row r="352" ht="19.5" customHeight="1">
      <c r="N352" s="192"/>
    </row>
    <row r="353" ht="19.5" customHeight="1">
      <c r="N353" s="192"/>
    </row>
    <row r="354" ht="19.5" customHeight="1">
      <c r="N354" s="192"/>
    </row>
    <row r="355" ht="19.5" customHeight="1">
      <c r="N355" s="192"/>
    </row>
    <row r="356" ht="19.5" customHeight="1">
      <c r="N356" s="192"/>
    </row>
    <row r="357" ht="19.5" customHeight="1">
      <c r="N357" s="192"/>
    </row>
    <row r="358" ht="19.5" customHeight="1">
      <c r="N358" s="192"/>
    </row>
    <row r="359" ht="19.5" customHeight="1">
      <c r="N359" s="192"/>
    </row>
    <row r="360" ht="19.5" customHeight="1">
      <c r="N360" s="192"/>
    </row>
    <row r="361" ht="19.5" customHeight="1">
      <c r="N361" s="192"/>
    </row>
    <row r="362" ht="19.5" customHeight="1">
      <c r="N362" s="192"/>
    </row>
    <row r="363" ht="19.5" customHeight="1">
      <c r="N363" s="192"/>
    </row>
    <row r="364" ht="19.5" customHeight="1">
      <c r="N364" s="192"/>
    </row>
    <row r="365" ht="19.5" customHeight="1">
      <c r="N365" s="192"/>
    </row>
    <row r="366" ht="19.5" customHeight="1">
      <c r="N366" s="192"/>
    </row>
    <row r="367" ht="19.5" customHeight="1">
      <c r="N367" s="192"/>
    </row>
    <row r="368" ht="19.5" customHeight="1">
      <c r="N368" s="192"/>
    </row>
    <row r="369" ht="19.5" customHeight="1">
      <c r="N369" s="192"/>
    </row>
    <row r="370" ht="19.5" customHeight="1">
      <c r="N370" s="192"/>
    </row>
    <row r="371" ht="19.5" customHeight="1">
      <c r="N371" s="192"/>
    </row>
    <row r="372" ht="19.5" customHeight="1">
      <c r="N372" s="192"/>
    </row>
    <row r="373" ht="19.5" customHeight="1">
      <c r="N373" s="192"/>
    </row>
    <row r="374" ht="19.5" customHeight="1">
      <c r="N374" s="192"/>
    </row>
    <row r="375" ht="19.5" customHeight="1">
      <c r="N375" s="192"/>
    </row>
    <row r="376" ht="19.5" customHeight="1">
      <c r="N376" s="192"/>
    </row>
    <row r="377" ht="19.5" customHeight="1">
      <c r="N377" s="192"/>
    </row>
    <row r="378" ht="19.5" customHeight="1">
      <c r="N378" s="192"/>
    </row>
    <row r="379" ht="19.5" customHeight="1">
      <c r="N379" s="192"/>
    </row>
    <row r="380" ht="19.5" customHeight="1">
      <c r="N380" s="192"/>
    </row>
    <row r="381" ht="19.5" customHeight="1">
      <c r="N381" s="192"/>
    </row>
    <row r="382" ht="19.5" customHeight="1">
      <c r="N382" s="192"/>
    </row>
    <row r="383" ht="19.5" customHeight="1">
      <c r="N383" s="192"/>
    </row>
    <row r="384" ht="19.5" customHeight="1">
      <c r="N384" s="192"/>
    </row>
    <row r="385" ht="19.5" customHeight="1">
      <c r="N385" s="192"/>
    </row>
    <row r="386" ht="19.5" customHeight="1">
      <c r="N386" s="192"/>
    </row>
    <row r="387" ht="19.5" customHeight="1">
      <c r="N387" s="192"/>
    </row>
    <row r="388" ht="19.5" customHeight="1">
      <c r="N388" s="192"/>
    </row>
    <row r="389" ht="19.5" customHeight="1">
      <c r="N389" s="192"/>
    </row>
    <row r="390" ht="19.5" customHeight="1">
      <c r="N390" s="192"/>
    </row>
    <row r="391" ht="19.5" customHeight="1">
      <c r="N391" s="192"/>
    </row>
    <row r="392" ht="19.5" customHeight="1">
      <c r="N392" s="192"/>
    </row>
    <row r="393" ht="19.5" customHeight="1">
      <c r="N393" s="192"/>
    </row>
    <row r="394" ht="19.5" customHeight="1">
      <c r="N394" s="192"/>
    </row>
    <row r="395" ht="19.5" customHeight="1">
      <c r="N395" s="192"/>
    </row>
    <row r="396" ht="19.5" customHeight="1">
      <c r="N396" s="192"/>
    </row>
    <row r="397" ht="19.5" customHeight="1">
      <c r="N397" s="192"/>
    </row>
    <row r="398" ht="19.5" customHeight="1">
      <c r="N398" s="192"/>
    </row>
    <row r="399" ht="19.5" customHeight="1">
      <c r="N399" s="192"/>
    </row>
    <row r="400" ht="19.5" customHeight="1">
      <c r="N400" s="192"/>
    </row>
    <row r="401" ht="19.5" customHeight="1">
      <c r="N401" s="192"/>
    </row>
    <row r="402" ht="19.5" customHeight="1">
      <c r="N402" s="192"/>
    </row>
    <row r="403" ht="19.5" customHeight="1">
      <c r="N403" s="192"/>
    </row>
    <row r="404" ht="19.5" customHeight="1">
      <c r="N404" s="192"/>
    </row>
    <row r="405" ht="19.5" customHeight="1">
      <c r="N405" s="192"/>
    </row>
    <row r="406" ht="19.5" customHeight="1">
      <c r="N406" s="192"/>
    </row>
    <row r="407" ht="19.5" customHeight="1">
      <c r="N407" s="192"/>
    </row>
    <row r="408" ht="19.5" customHeight="1">
      <c r="N408" s="192"/>
    </row>
    <row r="409" ht="19.5" customHeight="1">
      <c r="N409" s="192"/>
    </row>
    <row r="410" ht="19.5" customHeight="1">
      <c r="N410" s="192"/>
    </row>
    <row r="411" ht="19.5" customHeight="1">
      <c r="N411" s="192"/>
    </row>
    <row r="412" ht="19.5" customHeight="1">
      <c r="N412" s="192"/>
    </row>
    <row r="413" ht="19.5" customHeight="1">
      <c r="N413" s="192"/>
    </row>
    <row r="414" ht="19.5" customHeight="1">
      <c r="N414" s="192"/>
    </row>
    <row r="415" ht="19.5" customHeight="1">
      <c r="N415" s="192"/>
    </row>
    <row r="416" ht="19.5" customHeight="1">
      <c r="N416" s="192"/>
    </row>
    <row r="417" ht="19.5" customHeight="1">
      <c r="N417" s="192"/>
    </row>
    <row r="418" ht="19.5" customHeight="1">
      <c r="N418" s="192"/>
    </row>
    <row r="419" ht="19.5" customHeight="1">
      <c r="N419" s="192"/>
    </row>
    <row r="420" ht="19.5" customHeight="1">
      <c r="N420" s="192"/>
    </row>
    <row r="421" ht="19.5" customHeight="1">
      <c r="N421" s="192"/>
    </row>
    <row r="422" ht="19.5" customHeight="1">
      <c r="N422" s="192"/>
    </row>
    <row r="423" ht="19.5" customHeight="1">
      <c r="N423" s="192"/>
    </row>
    <row r="424" ht="19.5" customHeight="1">
      <c r="N424" s="192"/>
    </row>
    <row r="425" ht="19.5" customHeight="1">
      <c r="N425" s="192"/>
    </row>
    <row r="426" ht="19.5" customHeight="1">
      <c r="N426" s="192"/>
    </row>
    <row r="427" ht="19.5" customHeight="1">
      <c r="N427" s="192"/>
    </row>
    <row r="428" ht="19.5" customHeight="1">
      <c r="N428" s="192"/>
    </row>
    <row r="429" ht="19.5" customHeight="1">
      <c r="N429" s="192"/>
    </row>
    <row r="430" ht="19.5" customHeight="1">
      <c r="N430" s="192"/>
    </row>
    <row r="431" ht="19.5" customHeight="1">
      <c r="N431" s="192"/>
    </row>
    <row r="432" ht="19.5" customHeight="1">
      <c r="N432" s="192"/>
    </row>
    <row r="433" ht="19.5" customHeight="1">
      <c r="N433" s="192"/>
    </row>
    <row r="434" ht="19.5" customHeight="1">
      <c r="N434" s="192"/>
    </row>
    <row r="435" ht="19.5" customHeight="1">
      <c r="N435" s="192"/>
    </row>
    <row r="436" ht="19.5" customHeight="1">
      <c r="N436" s="192"/>
    </row>
    <row r="437" ht="19.5" customHeight="1">
      <c r="N437" s="192"/>
    </row>
    <row r="438" ht="19.5" customHeight="1">
      <c r="N438" s="192"/>
    </row>
    <row r="439" ht="19.5" customHeight="1">
      <c r="N439" s="192"/>
    </row>
    <row r="440" ht="19.5" customHeight="1">
      <c r="N440" s="192"/>
    </row>
    <row r="441" ht="19.5" customHeight="1">
      <c r="N441" s="192"/>
    </row>
    <row r="442" ht="19.5" customHeight="1">
      <c r="N442" s="192"/>
    </row>
    <row r="443" ht="19.5" customHeight="1">
      <c r="N443" s="192"/>
    </row>
    <row r="444" ht="19.5" customHeight="1">
      <c r="N444" s="192"/>
    </row>
    <row r="445" ht="19.5" customHeight="1">
      <c r="N445" s="192"/>
    </row>
    <row r="446" ht="19.5" customHeight="1">
      <c r="N446" s="192"/>
    </row>
    <row r="447" ht="19.5" customHeight="1">
      <c r="N447" s="192"/>
    </row>
    <row r="448" ht="19.5" customHeight="1">
      <c r="N448" s="192"/>
    </row>
    <row r="449" ht="19.5" customHeight="1">
      <c r="N449" s="192"/>
    </row>
    <row r="450" ht="19.5" customHeight="1">
      <c r="N450" s="192"/>
    </row>
    <row r="451" ht="19.5" customHeight="1">
      <c r="N451" s="192"/>
    </row>
    <row r="452" ht="19.5" customHeight="1">
      <c r="N452" s="192"/>
    </row>
    <row r="453" ht="19.5" customHeight="1">
      <c r="N453" s="192"/>
    </row>
    <row r="454" ht="19.5" customHeight="1">
      <c r="N454" s="192"/>
    </row>
    <row r="455" ht="19.5" customHeight="1">
      <c r="N455" s="192"/>
    </row>
    <row r="456" ht="19.5" customHeight="1">
      <c r="N456" s="192"/>
    </row>
    <row r="457" ht="19.5" customHeight="1">
      <c r="N457" s="192"/>
    </row>
    <row r="458" ht="19.5" customHeight="1">
      <c r="N458" s="192"/>
    </row>
    <row r="459" ht="19.5" customHeight="1">
      <c r="N459" s="192"/>
    </row>
    <row r="460" ht="19.5" customHeight="1">
      <c r="N460" s="192"/>
    </row>
    <row r="461" ht="19.5" customHeight="1">
      <c r="N461" s="192"/>
    </row>
    <row r="462" ht="19.5" customHeight="1">
      <c r="N462" s="192"/>
    </row>
    <row r="463" ht="19.5" customHeight="1">
      <c r="N463" s="192"/>
    </row>
    <row r="464" ht="19.5" customHeight="1">
      <c r="N464" s="192"/>
    </row>
    <row r="465" ht="19.5" customHeight="1">
      <c r="N465" s="192"/>
    </row>
    <row r="466" ht="19.5" customHeight="1">
      <c r="N466" s="192"/>
    </row>
    <row r="467" ht="19.5" customHeight="1">
      <c r="N467" s="192"/>
    </row>
    <row r="468" ht="19.5" customHeight="1">
      <c r="N468" s="192"/>
    </row>
    <row r="469" ht="19.5" customHeight="1">
      <c r="N469" s="192"/>
    </row>
    <row r="470" ht="19.5" customHeight="1">
      <c r="N470" s="192"/>
    </row>
    <row r="471" ht="19.5" customHeight="1">
      <c r="N471" s="192"/>
    </row>
    <row r="472" ht="19.5" customHeight="1">
      <c r="N472" s="192"/>
    </row>
    <row r="473" ht="19.5" customHeight="1">
      <c r="N473" s="192"/>
    </row>
    <row r="474" ht="19.5" customHeight="1">
      <c r="N474" s="192"/>
    </row>
    <row r="475" ht="19.5" customHeight="1">
      <c r="N475" s="192"/>
    </row>
    <row r="476" ht="19.5" customHeight="1">
      <c r="N476" s="192"/>
    </row>
    <row r="477" ht="19.5" customHeight="1">
      <c r="N477" s="192"/>
    </row>
    <row r="478" ht="19.5" customHeight="1">
      <c r="N478" s="192"/>
    </row>
    <row r="479" ht="19.5" customHeight="1">
      <c r="N479" s="192"/>
    </row>
    <row r="480" ht="19.5" customHeight="1">
      <c r="N480" s="192"/>
    </row>
    <row r="481" ht="19.5" customHeight="1">
      <c r="N481" s="192"/>
    </row>
    <row r="482" ht="19.5" customHeight="1">
      <c r="N482" s="192"/>
    </row>
    <row r="483" ht="19.5" customHeight="1">
      <c r="N483" s="192"/>
    </row>
    <row r="484" ht="19.5" customHeight="1">
      <c r="N484" s="192"/>
    </row>
    <row r="485" ht="19.5" customHeight="1">
      <c r="N485" s="192"/>
    </row>
    <row r="486" ht="19.5" customHeight="1">
      <c r="N486" s="192"/>
    </row>
    <row r="487" ht="19.5" customHeight="1">
      <c r="N487" s="192"/>
    </row>
    <row r="488" ht="19.5" customHeight="1">
      <c r="N488" s="192"/>
    </row>
    <row r="489" ht="19.5" customHeight="1">
      <c r="N489" s="192"/>
    </row>
    <row r="490" ht="19.5" customHeight="1">
      <c r="N490" s="192"/>
    </row>
    <row r="491" ht="19.5" customHeight="1">
      <c r="N491" s="192"/>
    </row>
    <row r="492" ht="19.5" customHeight="1">
      <c r="N492" s="192"/>
    </row>
    <row r="493" ht="19.5" customHeight="1">
      <c r="N493" s="192"/>
    </row>
    <row r="494" ht="19.5" customHeight="1">
      <c r="N494" s="192"/>
    </row>
    <row r="495" ht="19.5" customHeight="1">
      <c r="N495" s="192"/>
    </row>
    <row r="496" ht="19.5" customHeight="1">
      <c r="N496" s="192"/>
    </row>
    <row r="497" ht="19.5" customHeight="1">
      <c r="N497" s="192"/>
    </row>
    <row r="498" ht="19.5" customHeight="1">
      <c r="N498" s="192"/>
    </row>
    <row r="499" ht="19.5" customHeight="1">
      <c r="N499" s="192"/>
    </row>
    <row r="500" ht="19.5" customHeight="1">
      <c r="N500" s="192"/>
    </row>
    <row r="501" ht="19.5" customHeight="1">
      <c r="N501" s="192"/>
    </row>
    <row r="502" ht="19.5" customHeight="1">
      <c r="N502" s="192"/>
    </row>
    <row r="503" ht="19.5" customHeight="1">
      <c r="N503" s="192"/>
    </row>
    <row r="504" ht="19.5" customHeight="1">
      <c r="N504" s="192"/>
    </row>
    <row r="505" ht="19.5" customHeight="1">
      <c r="N505" s="192"/>
    </row>
    <row r="506" ht="19.5" customHeight="1">
      <c r="N506" s="192"/>
    </row>
    <row r="507" ht="19.5" customHeight="1">
      <c r="N507" s="192"/>
    </row>
    <row r="508" ht="19.5" customHeight="1">
      <c r="N508" s="192"/>
    </row>
    <row r="509" ht="19.5" customHeight="1">
      <c r="N509" s="192"/>
    </row>
    <row r="510" ht="19.5" customHeight="1">
      <c r="N510" s="192"/>
    </row>
    <row r="511" ht="19.5" customHeight="1">
      <c r="N511" s="192"/>
    </row>
    <row r="512" ht="19.5" customHeight="1">
      <c r="N512" s="192"/>
    </row>
    <row r="513" ht="19.5" customHeight="1">
      <c r="N513" s="192"/>
    </row>
    <row r="514" ht="19.5" customHeight="1">
      <c r="N514" s="192"/>
    </row>
    <row r="515" ht="19.5" customHeight="1">
      <c r="N515" s="192"/>
    </row>
    <row r="516" ht="19.5" customHeight="1">
      <c r="N516" s="192"/>
    </row>
    <row r="517" ht="19.5" customHeight="1">
      <c r="N517" s="192"/>
    </row>
    <row r="518" ht="19.5" customHeight="1">
      <c r="N518" s="192"/>
    </row>
    <row r="519" ht="19.5" customHeight="1">
      <c r="N519" s="192"/>
    </row>
    <row r="520" ht="19.5" customHeight="1">
      <c r="N520" s="192"/>
    </row>
    <row r="521" ht="19.5" customHeight="1">
      <c r="N521" s="192"/>
    </row>
    <row r="522" ht="19.5" customHeight="1">
      <c r="N522" s="192"/>
    </row>
    <row r="523" ht="19.5" customHeight="1">
      <c r="N523" s="192"/>
    </row>
    <row r="524" ht="19.5" customHeight="1">
      <c r="N524" s="192"/>
    </row>
    <row r="525" ht="19.5" customHeight="1">
      <c r="N525" s="192"/>
    </row>
    <row r="526" ht="19.5" customHeight="1">
      <c r="N526" s="192"/>
    </row>
    <row r="527" ht="19.5" customHeight="1">
      <c r="N527" s="192"/>
    </row>
    <row r="528" ht="19.5" customHeight="1">
      <c r="N528" s="192"/>
    </row>
    <row r="529" ht="19.5" customHeight="1">
      <c r="N529" s="192"/>
    </row>
    <row r="530" ht="19.5" customHeight="1">
      <c r="N530" s="192"/>
    </row>
    <row r="531" ht="19.5" customHeight="1">
      <c r="N531" s="192"/>
    </row>
    <row r="532" ht="19.5" customHeight="1">
      <c r="N532" s="192"/>
    </row>
    <row r="533" ht="19.5" customHeight="1">
      <c r="N533" s="192"/>
    </row>
    <row r="534" ht="19.5" customHeight="1">
      <c r="N534" s="192"/>
    </row>
    <row r="535" ht="19.5" customHeight="1">
      <c r="N535" s="192"/>
    </row>
    <row r="536" ht="19.5" customHeight="1">
      <c r="N536" s="192"/>
    </row>
    <row r="537" ht="19.5" customHeight="1">
      <c r="N537" s="192"/>
    </row>
    <row r="538" ht="19.5" customHeight="1">
      <c r="N538" s="192"/>
    </row>
    <row r="539" ht="19.5" customHeight="1">
      <c r="N539" s="192"/>
    </row>
    <row r="540" ht="19.5" customHeight="1">
      <c r="N540" s="192"/>
    </row>
    <row r="541" ht="19.5" customHeight="1">
      <c r="N541" s="192"/>
    </row>
    <row r="542" ht="19.5" customHeight="1">
      <c r="N542" s="192"/>
    </row>
    <row r="543" ht="19.5" customHeight="1">
      <c r="N543" s="192"/>
    </row>
    <row r="544" ht="19.5" customHeight="1">
      <c r="N544" s="192"/>
    </row>
    <row r="545" ht="19.5" customHeight="1">
      <c r="N545" s="192"/>
    </row>
    <row r="546" ht="19.5" customHeight="1">
      <c r="N546" s="192"/>
    </row>
    <row r="547" ht="19.5" customHeight="1">
      <c r="N547" s="192"/>
    </row>
    <row r="548" ht="19.5" customHeight="1">
      <c r="N548" s="192"/>
    </row>
    <row r="549" ht="19.5" customHeight="1">
      <c r="N549" s="192"/>
    </row>
    <row r="550" ht="19.5" customHeight="1">
      <c r="N550" s="192"/>
    </row>
    <row r="551" ht="19.5" customHeight="1">
      <c r="N551" s="192"/>
    </row>
    <row r="552" ht="19.5" customHeight="1">
      <c r="N552" s="192"/>
    </row>
    <row r="553" ht="19.5" customHeight="1">
      <c r="N553" s="192"/>
    </row>
    <row r="554" ht="19.5" customHeight="1">
      <c r="N554" s="192"/>
    </row>
    <row r="555" ht="19.5" customHeight="1">
      <c r="N555" s="192"/>
    </row>
    <row r="556" ht="19.5" customHeight="1">
      <c r="N556" s="192"/>
    </row>
    <row r="557" ht="19.5" customHeight="1">
      <c r="N557" s="192"/>
    </row>
    <row r="558" ht="19.5" customHeight="1">
      <c r="N558" s="192"/>
    </row>
    <row r="559" ht="19.5" customHeight="1">
      <c r="N559" s="192"/>
    </row>
    <row r="560" ht="19.5" customHeight="1">
      <c r="N560" s="192"/>
    </row>
    <row r="561" ht="19.5" customHeight="1">
      <c r="N561" s="192"/>
    </row>
    <row r="562" ht="19.5" customHeight="1">
      <c r="N562" s="192"/>
    </row>
    <row r="563" ht="19.5" customHeight="1">
      <c r="N563" s="192"/>
    </row>
    <row r="564" ht="19.5" customHeight="1">
      <c r="N564" s="192"/>
    </row>
    <row r="565" ht="19.5" customHeight="1">
      <c r="N565" s="192"/>
    </row>
    <row r="566" ht="19.5" customHeight="1">
      <c r="N566" s="192"/>
    </row>
    <row r="567" ht="19.5" customHeight="1">
      <c r="N567" s="192"/>
    </row>
    <row r="568" ht="19.5" customHeight="1">
      <c r="N568" s="192"/>
    </row>
    <row r="569" ht="19.5" customHeight="1">
      <c r="N569" s="192"/>
    </row>
    <row r="570" ht="19.5" customHeight="1">
      <c r="N570" s="192"/>
    </row>
    <row r="571" ht="19.5" customHeight="1">
      <c r="N571" s="192"/>
    </row>
    <row r="572" ht="19.5" customHeight="1">
      <c r="N572" s="192"/>
    </row>
    <row r="573" ht="19.5" customHeight="1">
      <c r="N573" s="192"/>
    </row>
    <row r="574" ht="19.5" customHeight="1">
      <c r="N574" s="192"/>
    </row>
    <row r="575" ht="19.5" customHeight="1">
      <c r="N575" s="192"/>
    </row>
    <row r="576" ht="19.5" customHeight="1">
      <c r="N576" s="192"/>
    </row>
    <row r="577" ht="19.5" customHeight="1">
      <c r="N577" s="192"/>
    </row>
    <row r="578" ht="19.5" customHeight="1">
      <c r="N578" s="192"/>
    </row>
    <row r="579" ht="19.5" customHeight="1">
      <c r="N579" s="192"/>
    </row>
    <row r="580" ht="19.5" customHeight="1">
      <c r="N580" s="192"/>
    </row>
    <row r="581" ht="19.5" customHeight="1">
      <c r="N581" s="192"/>
    </row>
    <row r="582" ht="19.5" customHeight="1">
      <c r="N582" s="192"/>
    </row>
    <row r="583" ht="19.5" customHeight="1">
      <c r="N583" s="192"/>
    </row>
    <row r="584" ht="19.5" customHeight="1">
      <c r="N584" s="192"/>
    </row>
    <row r="585" ht="19.5" customHeight="1">
      <c r="N585" s="192"/>
    </row>
    <row r="586" ht="19.5" customHeight="1">
      <c r="N586" s="192"/>
    </row>
    <row r="587" ht="19.5" customHeight="1">
      <c r="N587" s="192"/>
    </row>
    <row r="588" ht="19.5" customHeight="1">
      <c r="N588" s="192"/>
    </row>
    <row r="589" ht="19.5" customHeight="1">
      <c r="N589" s="192"/>
    </row>
    <row r="590" ht="19.5" customHeight="1">
      <c r="N590" s="192"/>
    </row>
    <row r="591" ht="19.5" customHeight="1">
      <c r="N591" s="192"/>
    </row>
    <row r="592" ht="19.5" customHeight="1">
      <c r="N592" s="192"/>
    </row>
    <row r="593" ht="19.5" customHeight="1">
      <c r="N593" s="192"/>
    </row>
    <row r="594" ht="19.5" customHeight="1">
      <c r="N594" s="192"/>
    </row>
    <row r="595" ht="19.5" customHeight="1">
      <c r="N595" s="192"/>
    </row>
    <row r="596" ht="19.5" customHeight="1">
      <c r="N596" s="192"/>
    </row>
    <row r="597" ht="19.5" customHeight="1">
      <c r="N597" s="192"/>
    </row>
    <row r="598" ht="19.5" customHeight="1">
      <c r="N598" s="192"/>
    </row>
    <row r="599" ht="19.5" customHeight="1">
      <c r="N599" s="192"/>
    </row>
    <row r="600" ht="19.5" customHeight="1">
      <c r="N600" s="192"/>
    </row>
    <row r="601" ht="19.5" customHeight="1">
      <c r="N601" s="192"/>
    </row>
    <row r="602" ht="19.5" customHeight="1">
      <c r="N602" s="192"/>
    </row>
    <row r="603" ht="19.5" customHeight="1">
      <c r="N603" s="192"/>
    </row>
    <row r="604" ht="19.5" customHeight="1">
      <c r="N604" s="192"/>
    </row>
    <row r="605" ht="19.5" customHeight="1">
      <c r="N605" s="192"/>
    </row>
    <row r="606" ht="19.5" customHeight="1">
      <c r="N606" s="192"/>
    </row>
    <row r="607" ht="19.5" customHeight="1">
      <c r="N607" s="192"/>
    </row>
    <row r="608" ht="19.5" customHeight="1">
      <c r="N608" s="192"/>
    </row>
    <row r="609" ht="19.5" customHeight="1">
      <c r="N609" s="192"/>
    </row>
    <row r="610" ht="19.5" customHeight="1">
      <c r="N610" s="192"/>
    </row>
    <row r="611" ht="19.5" customHeight="1">
      <c r="N611" s="192"/>
    </row>
    <row r="612" ht="19.5" customHeight="1">
      <c r="N612" s="192"/>
    </row>
    <row r="613" ht="19.5" customHeight="1">
      <c r="N613" s="192"/>
    </row>
    <row r="614" ht="19.5" customHeight="1">
      <c r="N614" s="192"/>
    </row>
    <row r="615" ht="19.5" customHeight="1">
      <c r="N615" s="192"/>
    </row>
    <row r="616" ht="19.5" customHeight="1">
      <c r="N616" s="192"/>
    </row>
    <row r="617" ht="19.5" customHeight="1">
      <c r="N617" s="192"/>
    </row>
    <row r="618" ht="19.5" customHeight="1">
      <c r="N618" s="192"/>
    </row>
    <row r="619" ht="19.5" customHeight="1">
      <c r="N619" s="192"/>
    </row>
    <row r="620" ht="19.5" customHeight="1">
      <c r="N620" s="192"/>
    </row>
    <row r="621" ht="19.5" customHeight="1">
      <c r="N621" s="192"/>
    </row>
    <row r="622" ht="19.5" customHeight="1">
      <c r="N622" s="192"/>
    </row>
    <row r="623" ht="19.5" customHeight="1">
      <c r="N623" s="192"/>
    </row>
    <row r="624" ht="19.5" customHeight="1">
      <c r="N624" s="192"/>
    </row>
    <row r="625" ht="19.5" customHeight="1">
      <c r="N625" s="192"/>
    </row>
    <row r="626" ht="19.5" customHeight="1">
      <c r="N626" s="192"/>
    </row>
    <row r="627" ht="19.5" customHeight="1">
      <c r="N627" s="192"/>
    </row>
    <row r="628" ht="19.5" customHeight="1">
      <c r="N628" s="192"/>
    </row>
    <row r="629" ht="19.5" customHeight="1">
      <c r="N629" s="192"/>
    </row>
    <row r="630" ht="19.5" customHeight="1">
      <c r="N630" s="192"/>
    </row>
    <row r="631" ht="19.5" customHeight="1">
      <c r="N631" s="192"/>
    </row>
    <row r="632" ht="19.5" customHeight="1">
      <c r="N632" s="192"/>
    </row>
    <row r="633" ht="19.5" customHeight="1">
      <c r="N633" s="192"/>
    </row>
    <row r="634" ht="19.5" customHeight="1">
      <c r="N634" s="192"/>
    </row>
    <row r="635" ht="19.5" customHeight="1">
      <c r="N635" s="192"/>
    </row>
    <row r="636" ht="19.5" customHeight="1">
      <c r="N636" s="192"/>
    </row>
    <row r="637" ht="19.5" customHeight="1">
      <c r="N637" s="192"/>
    </row>
    <row r="638" ht="19.5" customHeight="1">
      <c r="N638" s="192"/>
    </row>
    <row r="639" ht="19.5" customHeight="1">
      <c r="N639" s="192"/>
    </row>
    <row r="640" ht="19.5" customHeight="1">
      <c r="N640" s="192"/>
    </row>
    <row r="641" ht="19.5" customHeight="1">
      <c r="N641" s="192"/>
    </row>
    <row r="642" ht="19.5" customHeight="1">
      <c r="N642" s="192"/>
    </row>
    <row r="643" ht="19.5" customHeight="1">
      <c r="N643" s="192"/>
    </row>
    <row r="644" ht="19.5" customHeight="1">
      <c r="N644" s="192"/>
    </row>
    <row r="645" ht="19.5" customHeight="1">
      <c r="N645" s="192"/>
    </row>
    <row r="646" ht="19.5" customHeight="1">
      <c r="N646" s="192"/>
    </row>
    <row r="647" ht="19.5" customHeight="1">
      <c r="N647" s="192"/>
    </row>
    <row r="648" ht="19.5" customHeight="1">
      <c r="N648" s="192"/>
    </row>
    <row r="649" ht="19.5" customHeight="1">
      <c r="N649" s="192"/>
    </row>
    <row r="650" ht="19.5" customHeight="1">
      <c r="N650" s="192"/>
    </row>
    <row r="651" ht="19.5" customHeight="1">
      <c r="N651" s="192"/>
    </row>
    <row r="652" ht="19.5" customHeight="1">
      <c r="N652" s="192"/>
    </row>
    <row r="653" ht="19.5" customHeight="1">
      <c r="N653" s="192"/>
    </row>
    <row r="654" ht="19.5" customHeight="1">
      <c r="N654" s="192"/>
    </row>
    <row r="655" ht="19.5" customHeight="1">
      <c r="N655" s="192"/>
    </row>
    <row r="656" ht="19.5" customHeight="1">
      <c r="N656" s="192"/>
    </row>
    <row r="657" ht="19.5" customHeight="1">
      <c r="N657" s="192"/>
    </row>
    <row r="658" ht="19.5" customHeight="1">
      <c r="N658" s="192"/>
    </row>
    <row r="659" ht="19.5" customHeight="1">
      <c r="N659" s="192"/>
    </row>
    <row r="660" ht="19.5" customHeight="1">
      <c r="N660" s="192"/>
    </row>
    <row r="661" ht="19.5" customHeight="1">
      <c r="N661" s="192"/>
    </row>
    <row r="662" ht="19.5" customHeight="1">
      <c r="N662" s="192"/>
    </row>
    <row r="663" ht="19.5" customHeight="1">
      <c r="N663" s="192"/>
    </row>
    <row r="664" ht="19.5" customHeight="1">
      <c r="N664" s="192"/>
    </row>
    <row r="665" ht="19.5" customHeight="1">
      <c r="N665" s="192"/>
    </row>
    <row r="666" ht="19.5" customHeight="1">
      <c r="N666" s="192"/>
    </row>
    <row r="667" ht="19.5" customHeight="1">
      <c r="N667" s="192"/>
    </row>
    <row r="668" ht="19.5" customHeight="1">
      <c r="N668" s="192"/>
    </row>
    <row r="669" ht="19.5" customHeight="1">
      <c r="N669" s="192"/>
    </row>
    <row r="670" ht="19.5" customHeight="1">
      <c r="N670" s="192"/>
    </row>
    <row r="671" ht="19.5" customHeight="1">
      <c r="N671" s="192"/>
    </row>
    <row r="672" ht="19.5" customHeight="1">
      <c r="N672" s="192"/>
    </row>
    <row r="673" ht="19.5" customHeight="1">
      <c r="N673" s="192"/>
    </row>
    <row r="674" ht="19.5" customHeight="1">
      <c r="N674" s="192"/>
    </row>
    <row r="675" ht="19.5" customHeight="1">
      <c r="N675" s="192"/>
    </row>
    <row r="676" ht="19.5" customHeight="1">
      <c r="N676" s="192"/>
    </row>
    <row r="677" ht="19.5" customHeight="1">
      <c r="N677" s="192"/>
    </row>
    <row r="678" ht="19.5" customHeight="1">
      <c r="N678" s="192"/>
    </row>
    <row r="679" ht="19.5" customHeight="1">
      <c r="N679" s="192"/>
    </row>
    <row r="680" ht="19.5" customHeight="1">
      <c r="N680" s="192"/>
    </row>
    <row r="681" ht="19.5" customHeight="1">
      <c r="N681" s="192"/>
    </row>
    <row r="682" ht="19.5" customHeight="1">
      <c r="N682" s="192"/>
    </row>
    <row r="683" ht="19.5" customHeight="1">
      <c r="N683" s="192"/>
    </row>
    <row r="684" ht="19.5" customHeight="1">
      <c r="N684" s="192"/>
    </row>
    <row r="685" ht="19.5" customHeight="1">
      <c r="N685" s="192"/>
    </row>
    <row r="686" ht="19.5" customHeight="1">
      <c r="N686" s="192"/>
    </row>
    <row r="687" ht="19.5" customHeight="1">
      <c r="N687" s="192"/>
    </row>
    <row r="688" ht="19.5" customHeight="1">
      <c r="N688" s="192"/>
    </row>
    <row r="689" ht="19.5" customHeight="1">
      <c r="N689" s="192"/>
    </row>
    <row r="690" ht="19.5" customHeight="1">
      <c r="N690" s="192"/>
    </row>
    <row r="691" ht="19.5" customHeight="1">
      <c r="N691" s="192"/>
    </row>
    <row r="692" ht="19.5" customHeight="1">
      <c r="N692" s="192"/>
    </row>
    <row r="693" ht="19.5" customHeight="1">
      <c r="N693" s="192"/>
    </row>
    <row r="694" ht="19.5" customHeight="1">
      <c r="N694" s="192"/>
    </row>
    <row r="695" ht="19.5" customHeight="1">
      <c r="N695" s="192"/>
    </row>
    <row r="696" ht="19.5" customHeight="1">
      <c r="N696" s="192"/>
    </row>
    <row r="697" ht="19.5" customHeight="1">
      <c r="N697" s="192"/>
    </row>
    <row r="698" ht="19.5" customHeight="1">
      <c r="N698" s="192"/>
    </row>
    <row r="699" ht="19.5" customHeight="1">
      <c r="N699" s="192"/>
    </row>
    <row r="700" ht="19.5" customHeight="1">
      <c r="N700" s="192"/>
    </row>
    <row r="701" ht="19.5" customHeight="1">
      <c r="N701" s="192"/>
    </row>
    <row r="702" ht="19.5" customHeight="1">
      <c r="N702" s="192"/>
    </row>
    <row r="703" ht="19.5" customHeight="1">
      <c r="N703" s="192"/>
    </row>
    <row r="704" ht="19.5" customHeight="1">
      <c r="N704" s="192"/>
    </row>
    <row r="705" ht="19.5" customHeight="1">
      <c r="N705" s="192"/>
    </row>
    <row r="706" ht="19.5" customHeight="1">
      <c r="N706" s="192"/>
    </row>
    <row r="707" ht="19.5" customHeight="1">
      <c r="N707" s="192"/>
    </row>
    <row r="708" ht="19.5" customHeight="1">
      <c r="N708" s="192"/>
    </row>
    <row r="709" ht="19.5" customHeight="1">
      <c r="N709" s="192"/>
    </row>
    <row r="710" ht="19.5" customHeight="1">
      <c r="N710" s="192"/>
    </row>
    <row r="711" ht="19.5" customHeight="1">
      <c r="N711" s="192"/>
    </row>
    <row r="712" ht="19.5" customHeight="1">
      <c r="N712" s="192"/>
    </row>
    <row r="713" ht="19.5" customHeight="1">
      <c r="N713" s="192"/>
    </row>
    <row r="714" ht="19.5" customHeight="1">
      <c r="N714" s="192"/>
    </row>
    <row r="715" ht="19.5" customHeight="1">
      <c r="N715" s="192"/>
    </row>
    <row r="716" ht="19.5" customHeight="1">
      <c r="N716" s="192"/>
    </row>
    <row r="717" ht="19.5" customHeight="1">
      <c r="N717" s="192"/>
    </row>
    <row r="718" ht="19.5" customHeight="1">
      <c r="N718" s="192"/>
    </row>
    <row r="719" ht="19.5" customHeight="1">
      <c r="N719" s="192"/>
    </row>
    <row r="720" ht="19.5" customHeight="1">
      <c r="N720" s="192"/>
    </row>
    <row r="721" ht="19.5" customHeight="1">
      <c r="N721" s="192"/>
    </row>
    <row r="722" ht="19.5" customHeight="1">
      <c r="N722" s="192"/>
    </row>
    <row r="723" ht="19.5" customHeight="1">
      <c r="N723" s="192"/>
    </row>
    <row r="724" ht="19.5" customHeight="1">
      <c r="N724" s="192"/>
    </row>
    <row r="725" ht="19.5" customHeight="1">
      <c r="N725" s="192"/>
    </row>
    <row r="726" ht="19.5" customHeight="1">
      <c r="N726" s="192"/>
    </row>
    <row r="727" ht="19.5" customHeight="1">
      <c r="N727" s="192"/>
    </row>
    <row r="728" ht="19.5" customHeight="1">
      <c r="N728" s="192"/>
    </row>
    <row r="729" ht="19.5" customHeight="1">
      <c r="N729" s="192"/>
    </row>
    <row r="730" ht="19.5" customHeight="1">
      <c r="N730" s="192"/>
    </row>
    <row r="731" ht="19.5" customHeight="1">
      <c r="N731" s="192"/>
    </row>
    <row r="732" ht="19.5" customHeight="1">
      <c r="N732" s="192"/>
    </row>
    <row r="733" ht="19.5" customHeight="1">
      <c r="N733" s="192"/>
    </row>
    <row r="734" ht="19.5" customHeight="1">
      <c r="N734" s="192"/>
    </row>
    <row r="735" ht="19.5" customHeight="1">
      <c r="N735" s="192"/>
    </row>
    <row r="736" ht="19.5" customHeight="1">
      <c r="N736" s="192"/>
    </row>
    <row r="737" ht="19.5" customHeight="1">
      <c r="N737" s="192"/>
    </row>
    <row r="738" ht="19.5" customHeight="1">
      <c r="N738" s="192"/>
    </row>
    <row r="739" ht="19.5" customHeight="1">
      <c r="N739" s="192"/>
    </row>
    <row r="740" ht="19.5" customHeight="1">
      <c r="N740" s="192"/>
    </row>
    <row r="741" ht="19.5" customHeight="1">
      <c r="N741" s="192"/>
    </row>
    <row r="742" ht="19.5" customHeight="1">
      <c r="N742" s="192"/>
    </row>
    <row r="743" ht="19.5" customHeight="1">
      <c r="N743" s="192"/>
    </row>
    <row r="744" ht="19.5" customHeight="1">
      <c r="N744" s="192"/>
    </row>
    <row r="745" ht="19.5" customHeight="1">
      <c r="N745" s="192"/>
    </row>
    <row r="746" ht="19.5" customHeight="1">
      <c r="N746" s="192"/>
    </row>
    <row r="747" ht="19.5" customHeight="1">
      <c r="N747" s="192"/>
    </row>
    <row r="748" ht="19.5" customHeight="1">
      <c r="N748" s="192"/>
    </row>
    <row r="749" ht="19.5" customHeight="1">
      <c r="N749" s="192"/>
    </row>
    <row r="750" ht="19.5" customHeight="1">
      <c r="N750" s="192"/>
    </row>
    <row r="751" ht="19.5" customHeight="1">
      <c r="N751" s="192"/>
    </row>
    <row r="752" ht="19.5" customHeight="1">
      <c r="N752" s="192"/>
    </row>
    <row r="753" ht="19.5" customHeight="1">
      <c r="N753" s="192"/>
    </row>
    <row r="754" ht="19.5" customHeight="1">
      <c r="N754" s="192"/>
    </row>
    <row r="755" ht="19.5" customHeight="1">
      <c r="N755" s="192"/>
    </row>
    <row r="756" ht="19.5" customHeight="1">
      <c r="N756" s="192"/>
    </row>
    <row r="757" ht="19.5" customHeight="1">
      <c r="N757" s="192"/>
    </row>
    <row r="758" ht="19.5" customHeight="1">
      <c r="N758" s="192"/>
    </row>
    <row r="759" ht="19.5" customHeight="1">
      <c r="N759" s="192"/>
    </row>
    <row r="760" ht="19.5" customHeight="1">
      <c r="N760" s="192"/>
    </row>
    <row r="761" ht="19.5" customHeight="1">
      <c r="N761" s="192"/>
    </row>
    <row r="762" ht="19.5" customHeight="1">
      <c r="N762" s="192"/>
    </row>
    <row r="763" ht="19.5" customHeight="1">
      <c r="N763" s="192"/>
    </row>
    <row r="764" ht="19.5" customHeight="1">
      <c r="N764" s="192"/>
    </row>
    <row r="765" ht="19.5" customHeight="1">
      <c r="N765" s="192"/>
    </row>
    <row r="766" ht="19.5" customHeight="1">
      <c r="N766" s="192"/>
    </row>
    <row r="767" ht="19.5" customHeight="1">
      <c r="N767" s="192"/>
    </row>
    <row r="768" ht="19.5" customHeight="1">
      <c r="N768" s="192"/>
    </row>
    <row r="769" ht="19.5" customHeight="1">
      <c r="N769" s="192"/>
    </row>
    <row r="770" ht="19.5" customHeight="1">
      <c r="N770" s="192"/>
    </row>
    <row r="771" ht="19.5" customHeight="1">
      <c r="N771" s="192"/>
    </row>
    <row r="772" ht="19.5" customHeight="1">
      <c r="N772" s="192"/>
    </row>
    <row r="773" ht="19.5" customHeight="1">
      <c r="N773" s="192"/>
    </row>
    <row r="774" ht="19.5" customHeight="1">
      <c r="N774" s="192"/>
    </row>
    <row r="775" ht="19.5" customHeight="1">
      <c r="N775" s="192"/>
    </row>
    <row r="776" ht="19.5" customHeight="1">
      <c r="N776" s="192"/>
    </row>
    <row r="777" ht="19.5" customHeight="1">
      <c r="N777" s="192"/>
    </row>
    <row r="778" ht="19.5" customHeight="1">
      <c r="N778" s="192"/>
    </row>
    <row r="779" ht="19.5" customHeight="1">
      <c r="N779" s="192"/>
    </row>
    <row r="780" ht="19.5" customHeight="1">
      <c r="N780" s="192"/>
    </row>
    <row r="781" ht="19.5" customHeight="1">
      <c r="N781" s="192"/>
    </row>
    <row r="782" ht="19.5" customHeight="1">
      <c r="N782" s="192"/>
    </row>
    <row r="783" ht="19.5" customHeight="1">
      <c r="N783" s="192"/>
    </row>
    <row r="784" ht="19.5" customHeight="1">
      <c r="N784" s="192"/>
    </row>
    <row r="785" ht="19.5" customHeight="1">
      <c r="N785" s="192"/>
    </row>
    <row r="786" ht="19.5" customHeight="1">
      <c r="N786" s="192"/>
    </row>
    <row r="787" ht="19.5" customHeight="1">
      <c r="N787" s="192"/>
    </row>
    <row r="788" ht="19.5" customHeight="1">
      <c r="N788" s="192"/>
    </row>
    <row r="789" ht="19.5" customHeight="1">
      <c r="N789" s="192"/>
    </row>
    <row r="790" ht="19.5" customHeight="1">
      <c r="N790" s="192"/>
    </row>
    <row r="791" ht="19.5" customHeight="1">
      <c r="N791" s="192"/>
    </row>
    <row r="792" ht="19.5" customHeight="1">
      <c r="N792" s="192"/>
    </row>
    <row r="793" ht="19.5" customHeight="1">
      <c r="N793" s="192"/>
    </row>
    <row r="794" ht="19.5" customHeight="1">
      <c r="N794" s="192"/>
    </row>
    <row r="795" ht="19.5" customHeight="1">
      <c r="N795" s="192"/>
    </row>
    <row r="796" ht="19.5" customHeight="1">
      <c r="N796" s="192"/>
    </row>
    <row r="797" ht="19.5" customHeight="1">
      <c r="N797" s="192"/>
    </row>
    <row r="798" ht="19.5" customHeight="1">
      <c r="N798" s="192"/>
    </row>
    <row r="799" ht="19.5" customHeight="1">
      <c r="N799" s="192"/>
    </row>
    <row r="800" ht="19.5" customHeight="1">
      <c r="N800" s="192"/>
    </row>
    <row r="801" ht="19.5" customHeight="1">
      <c r="N801" s="192"/>
    </row>
    <row r="802" ht="19.5" customHeight="1">
      <c r="N802" s="192"/>
    </row>
    <row r="803" ht="19.5" customHeight="1">
      <c r="N803" s="192"/>
    </row>
    <row r="804" ht="19.5" customHeight="1">
      <c r="N804" s="192"/>
    </row>
    <row r="805" ht="19.5" customHeight="1">
      <c r="N805" s="192"/>
    </row>
    <row r="806" ht="19.5" customHeight="1">
      <c r="N806" s="192"/>
    </row>
    <row r="807" ht="19.5" customHeight="1">
      <c r="N807" s="192"/>
    </row>
    <row r="808" ht="19.5" customHeight="1">
      <c r="N808" s="192"/>
    </row>
    <row r="809" ht="19.5" customHeight="1">
      <c r="N809" s="192"/>
    </row>
    <row r="810" ht="19.5" customHeight="1">
      <c r="N810" s="192"/>
    </row>
    <row r="811" ht="19.5" customHeight="1">
      <c r="N811" s="192"/>
    </row>
    <row r="812" ht="19.5" customHeight="1">
      <c r="N812" s="192"/>
    </row>
    <row r="813" ht="19.5" customHeight="1">
      <c r="N813" s="192"/>
    </row>
    <row r="814" ht="19.5" customHeight="1">
      <c r="N814" s="192"/>
    </row>
    <row r="815" ht="19.5" customHeight="1">
      <c r="N815" s="192"/>
    </row>
    <row r="816" ht="19.5" customHeight="1">
      <c r="N816" s="192"/>
    </row>
    <row r="817" ht="19.5" customHeight="1">
      <c r="N817" s="192"/>
    </row>
    <row r="818" ht="19.5" customHeight="1">
      <c r="N818" s="192"/>
    </row>
    <row r="819" ht="19.5" customHeight="1">
      <c r="N819" s="192"/>
    </row>
    <row r="820" ht="19.5" customHeight="1">
      <c r="N820" s="192"/>
    </row>
    <row r="821" ht="19.5" customHeight="1">
      <c r="N821" s="192"/>
    </row>
    <row r="822" ht="19.5" customHeight="1">
      <c r="N822" s="192"/>
    </row>
    <row r="823" ht="19.5" customHeight="1">
      <c r="N823" s="192"/>
    </row>
    <row r="824" ht="19.5" customHeight="1">
      <c r="N824" s="192"/>
    </row>
    <row r="825" ht="19.5" customHeight="1">
      <c r="N825" s="192"/>
    </row>
    <row r="826" ht="19.5" customHeight="1">
      <c r="N826" s="192"/>
    </row>
    <row r="827" ht="19.5" customHeight="1">
      <c r="N827" s="192"/>
    </row>
    <row r="828" ht="19.5" customHeight="1">
      <c r="N828" s="192"/>
    </row>
    <row r="829" ht="19.5" customHeight="1">
      <c r="N829" s="192"/>
    </row>
    <row r="830" ht="19.5" customHeight="1">
      <c r="N830" s="192"/>
    </row>
    <row r="831" ht="19.5" customHeight="1">
      <c r="N831" s="192"/>
    </row>
    <row r="832" ht="19.5" customHeight="1">
      <c r="N832" s="192"/>
    </row>
    <row r="833" ht="19.5" customHeight="1">
      <c r="N833" s="192"/>
    </row>
    <row r="834" ht="19.5" customHeight="1">
      <c r="N834" s="192"/>
    </row>
    <row r="835" ht="19.5" customHeight="1">
      <c r="N835" s="192"/>
    </row>
    <row r="836" ht="19.5" customHeight="1">
      <c r="N836" s="192"/>
    </row>
    <row r="837" ht="19.5" customHeight="1">
      <c r="N837" s="192"/>
    </row>
    <row r="838" ht="19.5" customHeight="1">
      <c r="N838" s="192"/>
    </row>
    <row r="839" ht="19.5" customHeight="1">
      <c r="N839" s="192"/>
    </row>
    <row r="840" ht="19.5" customHeight="1">
      <c r="N840" s="192"/>
    </row>
    <row r="841" ht="19.5" customHeight="1">
      <c r="N841" s="192"/>
    </row>
    <row r="842" ht="19.5" customHeight="1">
      <c r="N842" s="192"/>
    </row>
    <row r="843" ht="19.5" customHeight="1">
      <c r="N843" s="192"/>
    </row>
    <row r="844" ht="19.5" customHeight="1">
      <c r="N844" s="192"/>
    </row>
    <row r="845" ht="19.5" customHeight="1">
      <c r="N845" s="192"/>
    </row>
    <row r="846" ht="19.5" customHeight="1">
      <c r="N846" s="192"/>
    </row>
    <row r="847" ht="19.5" customHeight="1">
      <c r="N847" s="192"/>
    </row>
    <row r="848" ht="19.5" customHeight="1">
      <c r="N848" s="192"/>
    </row>
    <row r="849" ht="19.5" customHeight="1">
      <c r="N849" s="192"/>
    </row>
    <row r="850" ht="19.5" customHeight="1">
      <c r="N850" s="192"/>
    </row>
    <row r="851" ht="19.5" customHeight="1">
      <c r="N851" s="192"/>
    </row>
    <row r="852" ht="19.5" customHeight="1">
      <c r="N852" s="192"/>
    </row>
    <row r="853" ht="19.5" customHeight="1">
      <c r="N853" s="192"/>
    </row>
    <row r="854" ht="19.5" customHeight="1">
      <c r="N854" s="192"/>
    </row>
    <row r="855" ht="19.5" customHeight="1">
      <c r="N855" s="192"/>
    </row>
    <row r="856" ht="19.5" customHeight="1">
      <c r="N856" s="192"/>
    </row>
    <row r="857" ht="19.5" customHeight="1">
      <c r="N857" s="192"/>
    </row>
    <row r="858" ht="19.5" customHeight="1">
      <c r="N858" s="192"/>
    </row>
    <row r="859" ht="19.5" customHeight="1">
      <c r="N859" s="192"/>
    </row>
    <row r="860" ht="19.5" customHeight="1">
      <c r="N860" s="192"/>
    </row>
    <row r="861" ht="19.5" customHeight="1">
      <c r="N861" s="192"/>
    </row>
    <row r="862" ht="19.5" customHeight="1">
      <c r="N862" s="192"/>
    </row>
    <row r="863" ht="19.5" customHeight="1">
      <c r="N863" s="192"/>
    </row>
    <row r="864" ht="19.5" customHeight="1">
      <c r="N864" s="192"/>
    </row>
    <row r="865" ht="19.5" customHeight="1">
      <c r="N865" s="192"/>
    </row>
    <row r="866" ht="19.5" customHeight="1">
      <c r="N866" s="192"/>
    </row>
    <row r="867" ht="19.5" customHeight="1">
      <c r="N867" s="192"/>
    </row>
    <row r="868" ht="19.5" customHeight="1">
      <c r="N868" s="192"/>
    </row>
    <row r="869" ht="19.5" customHeight="1">
      <c r="N869" s="192"/>
    </row>
    <row r="870" ht="19.5" customHeight="1">
      <c r="N870" s="192"/>
    </row>
    <row r="871" ht="19.5" customHeight="1">
      <c r="N871" s="192"/>
    </row>
    <row r="872" ht="19.5" customHeight="1">
      <c r="N872" s="192"/>
    </row>
    <row r="873" ht="19.5" customHeight="1">
      <c r="N873" s="192"/>
    </row>
    <row r="874" ht="19.5" customHeight="1">
      <c r="N874" s="192"/>
    </row>
    <row r="875" ht="19.5" customHeight="1">
      <c r="N875" s="192"/>
    </row>
    <row r="876" ht="19.5" customHeight="1">
      <c r="N876" s="192"/>
    </row>
    <row r="877" ht="19.5" customHeight="1">
      <c r="N877" s="192"/>
    </row>
    <row r="878" ht="19.5" customHeight="1">
      <c r="N878" s="192"/>
    </row>
    <row r="879" ht="19.5" customHeight="1">
      <c r="N879" s="192"/>
    </row>
    <row r="880" ht="19.5" customHeight="1">
      <c r="N880" s="192"/>
    </row>
    <row r="881" ht="19.5" customHeight="1">
      <c r="N881" s="192"/>
    </row>
    <row r="882" ht="19.5" customHeight="1">
      <c r="N882" s="192"/>
    </row>
    <row r="883" ht="19.5" customHeight="1">
      <c r="N883" s="192"/>
    </row>
    <row r="884" ht="19.5" customHeight="1">
      <c r="N884" s="192"/>
    </row>
    <row r="885" ht="19.5" customHeight="1">
      <c r="N885" s="192"/>
    </row>
    <row r="886" ht="19.5" customHeight="1">
      <c r="N886" s="192"/>
    </row>
    <row r="887" ht="19.5" customHeight="1">
      <c r="N887" s="192"/>
    </row>
    <row r="888" ht="19.5" customHeight="1">
      <c r="N888" s="192"/>
    </row>
    <row r="889" ht="19.5" customHeight="1">
      <c r="N889" s="192"/>
    </row>
    <row r="890" ht="19.5" customHeight="1">
      <c r="N890" s="192"/>
    </row>
    <row r="891" ht="19.5" customHeight="1">
      <c r="N891" s="192"/>
    </row>
    <row r="892" ht="19.5" customHeight="1">
      <c r="N892" s="192"/>
    </row>
    <row r="893" ht="19.5" customHeight="1">
      <c r="N893" s="192"/>
    </row>
    <row r="894" ht="19.5" customHeight="1">
      <c r="N894" s="192"/>
    </row>
    <row r="895" ht="19.5" customHeight="1">
      <c r="N895" s="192"/>
    </row>
    <row r="896" ht="19.5" customHeight="1">
      <c r="N896" s="192"/>
    </row>
    <row r="897" ht="19.5" customHeight="1">
      <c r="N897" s="192"/>
    </row>
    <row r="898" ht="19.5" customHeight="1">
      <c r="N898" s="192"/>
    </row>
    <row r="899" ht="19.5" customHeight="1">
      <c r="N899" s="192"/>
    </row>
    <row r="900" ht="19.5" customHeight="1">
      <c r="N900" s="192"/>
    </row>
    <row r="901" ht="19.5" customHeight="1">
      <c r="N901" s="192"/>
    </row>
    <row r="902" ht="19.5" customHeight="1">
      <c r="N902" s="192"/>
    </row>
    <row r="903" ht="19.5" customHeight="1">
      <c r="N903" s="192"/>
    </row>
    <row r="904" ht="19.5" customHeight="1">
      <c r="N904" s="192"/>
    </row>
    <row r="905" ht="19.5" customHeight="1">
      <c r="N905" s="192"/>
    </row>
    <row r="906" ht="19.5" customHeight="1">
      <c r="N906" s="192"/>
    </row>
    <row r="907" ht="19.5" customHeight="1">
      <c r="N907" s="192"/>
    </row>
    <row r="908" ht="19.5" customHeight="1">
      <c r="N908" s="192"/>
    </row>
    <row r="909" ht="19.5" customHeight="1">
      <c r="N909" s="192"/>
    </row>
    <row r="910" ht="19.5" customHeight="1">
      <c r="N910" s="192"/>
    </row>
    <row r="911" ht="19.5" customHeight="1">
      <c r="N911" s="192"/>
    </row>
    <row r="912" ht="19.5" customHeight="1">
      <c r="N912" s="192"/>
    </row>
    <row r="913" ht="19.5" customHeight="1">
      <c r="N913" s="192"/>
    </row>
    <row r="914" ht="19.5" customHeight="1">
      <c r="N914" s="192"/>
    </row>
    <row r="915" ht="19.5" customHeight="1">
      <c r="N915" s="192"/>
    </row>
    <row r="916" ht="19.5" customHeight="1">
      <c r="N916" s="192"/>
    </row>
    <row r="917" ht="19.5" customHeight="1">
      <c r="N917" s="192"/>
    </row>
    <row r="918" ht="19.5" customHeight="1">
      <c r="N918" s="192"/>
    </row>
    <row r="919" ht="19.5" customHeight="1">
      <c r="N919" s="192"/>
    </row>
    <row r="920" ht="19.5" customHeight="1">
      <c r="N920" s="192"/>
    </row>
    <row r="921" ht="19.5" customHeight="1">
      <c r="N921" s="192"/>
    </row>
    <row r="922" ht="19.5" customHeight="1">
      <c r="N922" s="192"/>
    </row>
    <row r="923" ht="19.5" customHeight="1">
      <c r="N923" s="192"/>
    </row>
    <row r="924" ht="19.5" customHeight="1">
      <c r="N924" s="192"/>
    </row>
    <row r="925" ht="19.5" customHeight="1">
      <c r="N925" s="192"/>
    </row>
    <row r="926" ht="19.5" customHeight="1">
      <c r="N926" s="192"/>
    </row>
    <row r="927" ht="19.5" customHeight="1">
      <c r="N927" s="192"/>
    </row>
    <row r="928" ht="19.5" customHeight="1">
      <c r="N928" s="192"/>
    </row>
    <row r="929" ht="19.5" customHeight="1">
      <c r="N929" s="192"/>
    </row>
    <row r="930" ht="19.5" customHeight="1">
      <c r="N930" s="192"/>
    </row>
    <row r="931" ht="19.5" customHeight="1">
      <c r="N931" s="192"/>
    </row>
    <row r="932" ht="19.5" customHeight="1">
      <c r="N932" s="192"/>
    </row>
    <row r="933" ht="19.5" customHeight="1">
      <c r="N933" s="192"/>
    </row>
    <row r="934" ht="19.5" customHeight="1">
      <c r="N934" s="192"/>
    </row>
    <row r="935" ht="19.5" customHeight="1">
      <c r="N935" s="192"/>
    </row>
    <row r="936" ht="19.5" customHeight="1">
      <c r="N936" s="192"/>
    </row>
    <row r="937" ht="19.5" customHeight="1">
      <c r="N937" s="192"/>
    </row>
    <row r="938" ht="19.5" customHeight="1">
      <c r="N938" s="192"/>
    </row>
    <row r="939" ht="19.5" customHeight="1">
      <c r="N939" s="192"/>
    </row>
    <row r="940" ht="19.5" customHeight="1">
      <c r="N940" s="192"/>
    </row>
    <row r="941" ht="19.5" customHeight="1">
      <c r="N941" s="192"/>
    </row>
    <row r="942" ht="19.5" customHeight="1">
      <c r="N942" s="192"/>
    </row>
    <row r="943" ht="19.5" customHeight="1">
      <c r="N943" s="192"/>
    </row>
    <row r="944" ht="19.5" customHeight="1">
      <c r="N944" s="192"/>
    </row>
    <row r="945" ht="19.5" customHeight="1">
      <c r="N945" s="192"/>
    </row>
    <row r="946" ht="19.5" customHeight="1">
      <c r="N946" s="192"/>
    </row>
    <row r="947" ht="19.5" customHeight="1">
      <c r="N947" s="192"/>
    </row>
    <row r="948" ht="19.5" customHeight="1">
      <c r="N948" s="192"/>
    </row>
    <row r="949" ht="19.5" customHeight="1">
      <c r="N949" s="192"/>
    </row>
    <row r="950" ht="19.5" customHeight="1">
      <c r="N950" s="192"/>
    </row>
    <row r="951" ht="19.5" customHeight="1">
      <c r="N951" s="192"/>
    </row>
    <row r="952" ht="19.5" customHeight="1">
      <c r="N952" s="192"/>
    </row>
    <row r="953" ht="19.5" customHeight="1">
      <c r="N953" s="192"/>
    </row>
    <row r="954" ht="19.5" customHeight="1">
      <c r="N954" s="192"/>
    </row>
    <row r="955" ht="19.5" customHeight="1">
      <c r="N955" s="192"/>
    </row>
    <row r="956" ht="19.5" customHeight="1">
      <c r="N956" s="192"/>
    </row>
    <row r="957" ht="19.5" customHeight="1">
      <c r="N957" s="192"/>
    </row>
    <row r="958" ht="19.5" customHeight="1">
      <c r="N958" s="192"/>
    </row>
    <row r="959" ht="19.5" customHeight="1">
      <c r="N959" s="192"/>
    </row>
    <row r="960" ht="19.5" customHeight="1">
      <c r="N960" s="192"/>
    </row>
    <row r="961" ht="19.5" customHeight="1">
      <c r="N961" s="192"/>
    </row>
    <row r="962" ht="19.5" customHeight="1">
      <c r="N962" s="192"/>
    </row>
    <row r="963" ht="19.5" customHeight="1">
      <c r="N963" s="192"/>
    </row>
    <row r="964" ht="19.5" customHeight="1">
      <c r="N964" s="192"/>
    </row>
    <row r="965" ht="19.5" customHeight="1">
      <c r="N965" s="192"/>
    </row>
    <row r="966" ht="19.5" customHeight="1">
      <c r="N966" s="192"/>
    </row>
    <row r="967" ht="19.5" customHeight="1">
      <c r="N967" s="192"/>
    </row>
    <row r="968" ht="19.5" customHeight="1">
      <c r="N968" s="192"/>
    </row>
    <row r="969" ht="19.5" customHeight="1">
      <c r="N969" s="192"/>
    </row>
    <row r="970" ht="19.5" customHeight="1">
      <c r="N970" s="192"/>
    </row>
    <row r="971" ht="19.5" customHeight="1">
      <c r="N971" s="192"/>
    </row>
    <row r="972" ht="19.5" customHeight="1">
      <c r="N972" s="192"/>
    </row>
    <row r="973" ht="19.5" customHeight="1">
      <c r="N973" s="192"/>
    </row>
    <row r="974" ht="19.5" customHeight="1">
      <c r="N974" s="192"/>
    </row>
    <row r="975" ht="19.5" customHeight="1">
      <c r="N975" s="192"/>
    </row>
    <row r="976" ht="19.5" customHeight="1">
      <c r="N976" s="192"/>
    </row>
    <row r="977" ht="19.5" customHeight="1">
      <c r="N977" s="192"/>
    </row>
    <row r="978" ht="19.5" customHeight="1">
      <c r="N978" s="192"/>
    </row>
    <row r="979" ht="19.5" customHeight="1">
      <c r="N979" s="192"/>
    </row>
    <row r="980" ht="19.5" customHeight="1">
      <c r="N980" s="192"/>
    </row>
    <row r="981" ht="19.5" customHeight="1">
      <c r="N981" s="192"/>
    </row>
    <row r="982" ht="19.5" customHeight="1">
      <c r="N982" s="192"/>
    </row>
    <row r="983" ht="19.5" customHeight="1">
      <c r="N983" s="192"/>
    </row>
    <row r="984" ht="19.5" customHeight="1">
      <c r="N984" s="192"/>
    </row>
    <row r="985" ht="19.5" customHeight="1">
      <c r="N985" s="192"/>
    </row>
    <row r="986" ht="19.5" customHeight="1">
      <c r="N986" s="192"/>
    </row>
    <row r="987" ht="19.5" customHeight="1">
      <c r="N987" s="192"/>
    </row>
    <row r="988" ht="19.5" customHeight="1">
      <c r="N988" s="192"/>
    </row>
    <row r="989" ht="19.5" customHeight="1">
      <c r="N989" s="192"/>
    </row>
    <row r="990" ht="19.5" customHeight="1">
      <c r="N990" s="192"/>
    </row>
    <row r="991" ht="19.5" customHeight="1">
      <c r="N991" s="192"/>
    </row>
    <row r="992" ht="19.5" customHeight="1">
      <c r="N992" s="192"/>
    </row>
    <row r="993" ht="19.5" customHeight="1">
      <c r="N993" s="192"/>
    </row>
    <row r="994" ht="19.5" customHeight="1">
      <c r="N994" s="192"/>
    </row>
    <row r="995" ht="19.5" customHeight="1">
      <c r="N995" s="192"/>
    </row>
    <row r="996" ht="19.5" customHeight="1">
      <c r="N996" s="192"/>
    </row>
    <row r="997" ht="19.5" customHeight="1">
      <c r="N997" s="192"/>
    </row>
    <row r="998" ht="19.5" customHeight="1">
      <c r="N998" s="192"/>
    </row>
    <row r="999" ht="19.5" customHeight="1">
      <c r="N999" s="192"/>
    </row>
    <row r="1000" ht="19.5" customHeight="1">
      <c r="N1000" s="192"/>
    </row>
  </sheetData>
  <mergeCells count="18">
    <mergeCell ref="C28:E28"/>
    <mergeCell ref="C30:E30"/>
    <mergeCell ref="C27:E27"/>
    <mergeCell ref="F24:F26"/>
    <mergeCell ref="G24:G26"/>
    <mergeCell ref="C24:E26"/>
    <mergeCell ref="I24:I26"/>
    <mergeCell ref="D3:F3"/>
    <mergeCell ref="G4:G6"/>
    <mergeCell ref="C4:C6"/>
    <mergeCell ref="K4:K6"/>
    <mergeCell ref="D7:F7"/>
    <mergeCell ref="D11:F11"/>
    <mergeCell ref="F17:H17"/>
    <mergeCell ref="F16:H16"/>
    <mergeCell ref="F18:H18"/>
    <mergeCell ref="F15:H15"/>
    <mergeCell ref="F14:H1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1" t="s">
        <v>0</v>
      </c>
      <c r="N1" s="220">
        <v>1800.0</v>
      </c>
    </row>
    <row r="2" ht="19.5" customHeight="1">
      <c r="B2" s="5" t="s">
        <v>2</v>
      </c>
      <c r="C2" s="7">
        <v>1.0</v>
      </c>
      <c r="D2" s="7">
        <v>2.0</v>
      </c>
      <c r="E2" s="7">
        <v>3.0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9" t="s">
        <v>8</v>
      </c>
      <c r="M2" s="11" t="s">
        <v>9</v>
      </c>
      <c r="N2" s="221">
        <v>83.0</v>
      </c>
    </row>
    <row r="3" ht="19.5" customHeight="1">
      <c r="A3" t="s">
        <v>11</v>
      </c>
      <c r="B3" s="15">
        <v>1.0</v>
      </c>
      <c r="C3" s="17"/>
      <c r="D3" s="21">
        <f>K3-sum(G3:J3)</f>
        <v>14</v>
      </c>
      <c r="E3" s="23"/>
      <c r="F3" s="25"/>
      <c r="G3" s="28">
        <f>(N17-(N15-(N16-N13)))</f>
        <v>82</v>
      </c>
      <c r="H3" s="31">
        <v>0.0</v>
      </c>
      <c r="I3" s="33">
        <v>1.0</v>
      </c>
      <c r="J3" s="35">
        <v>3.0</v>
      </c>
      <c r="K3" s="36">
        <f>(N14-N12)+(N17-(N15-(N16-N13)))</f>
        <v>100</v>
      </c>
      <c r="M3" s="11" t="s">
        <v>15</v>
      </c>
      <c r="N3" s="222">
        <v>191.0</v>
      </c>
    </row>
    <row r="4" ht="19.5" customHeight="1">
      <c r="B4" s="15">
        <v>2.0</v>
      </c>
      <c r="C4" s="41">
        <f>C11-sum(C7:C10)</f>
        <v>40</v>
      </c>
      <c r="D4" s="43"/>
      <c r="E4" s="45"/>
      <c r="F4" s="47"/>
      <c r="G4" s="50">
        <f>G11-G3-sum(G8:G10)</f>
        <v>159</v>
      </c>
      <c r="H4" s="52">
        <v>17.0</v>
      </c>
      <c r="I4" s="54">
        <v>9.0</v>
      </c>
      <c r="J4" s="56">
        <v>14.0</v>
      </c>
      <c r="K4" s="59">
        <f>sum(C4:J6)</f>
        <v>253</v>
      </c>
      <c r="M4" s="11" t="s">
        <v>16</v>
      </c>
      <c r="N4" s="223">
        <v>57.0</v>
      </c>
    </row>
    <row r="5" ht="19.5" customHeight="1">
      <c r="B5" s="15">
        <v>3.0</v>
      </c>
      <c r="C5" s="60"/>
      <c r="D5" s="61"/>
      <c r="E5" s="224">
        <v>0.0</v>
      </c>
      <c r="F5" s="64"/>
      <c r="G5" s="66"/>
      <c r="H5" s="52">
        <v>11.0</v>
      </c>
      <c r="I5" s="54">
        <v>2.0</v>
      </c>
      <c r="J5" s="56">
        <v>1.0</v>
      </c>
      <c r="K5" s="68"/>
      <c r="M5" s="11" t="s">
        <v>17</v>
      </c>
      <c r="N5" s="223">
        <v>77.0</v>
      </c>
    </row>
    <row r="6" ht="19.5" customHeight="1">
      <c r="B6" s="15" t="s">
        <v>3</v>
      </c>
      <c r="C6" s="70"/>
      <c r="D6" s="61"/>
      <c r="E6" s="62"/>
      <c r="F6" s="62"/>
      <c r="G6" s="72"/>
      <c r="H6" s="52">
        <v>0.0</v>
      </c>
      <c r="I6" s="54">
        <v>0.0</v>
      </c>
      <c r="J6" s="56">
        <v>0.0</v>
      </c>
      <c r="K6" s="74"/>
      <c r="M6" s="11" t="s">
        <v>18</v>
      </c>
      <c r="N6" s="223">
        <v>43.0</v>
      </c>
    </row>
    <row r="7" ht="19.5" customHeight="1">
      <c r="B7" s="15" t="s">
        <v>4</v>
      </c>
      <c r="C7" s="75">
        <f>N13</f>
        <v>13</v>
      </c>
      <c r="D7" s="77">
        <f>K7-C7-sum(H7:J7)</f>
        <v>140</v>
      </c>
      <c r="E7" s="78"/>
      <c r="F7" s="79"/>
      <c r="G7" s="80"/>
      <c r="H7" s="52">
        <v>1.0</v>
      </c>
      <c r="I7" s="54">
        <v>5.0</v>
      </c>
      <c r="J7" s="56">
        <v>36.0</v>
      </c>
      <c r="K7" s="82">
        <f>N12+N13</f>
        <v>195</v>
      </c>
      <c r="M7" s="11" t="s">
        <v>19</v>
      </c>
      <c r="N7" s="223">
        <v>41.0</v>
      </c>
    </row>
    <row r="8" ht="19.5" customHeight="1">
      <c r="B8" s="15" t="s">
        <v>5</v>
      </c>
      <c r="C8" s="84">
        <v>0.0</v>
      </c>
      <c r="D8" s="86">
        <v>4.0</v>
      </c>
      <c r="E8" s="86">
        <v>6.0</v>
      </c>
      <c r="F8" s="86">
        <v>0.0</v>
      </c>
      <c r="G8" s="86">
        <v>1.0</v>
      </c>
      <c r="H8" s="88"/>
      <c r="I8" s="86">
        <v>1.0</v>
      </c>
      <c r="J8" s="90">
        <v>2.0</v>
      </c>
      <c r="K8" s="87">
        <f t="shared" ref="K8:K9" si="1">sum(C8:J8)</f>
        <v>14</v>
      </c>
      <c r="M8" s="92" t="s">
        <v>20</v>
      </c>
      <c r="N8" s="223">
        <v>14.0</v>
      </c>
    </row>
    <row r="9" ht="19.5" customHeight="1">
      <c r="B9" s="15" t="s">
        <v>6</v>
      </c>
      <c r="C9" s="94">
        <v>0.0</v>
      </c>
      <c r="D9" s="54">
        <v>0.0</v>
      </c>
      <c r="E9" s="54">
        <v>3.0</v>
      </c>
      <c r="F9" s="54">
        <v>1.0</v>
      </c>
      <c r="G9" s="54">
        <v>4.0</v>
      </c>
      <c r="H9" s="54">
        <v>1.0</v>
      </c>
      <c r="I9" s="96"/>
      <c r="J9" s="56">
        <v>3.0</v>
      </c>
      <c r="K9" s="87">
        <f t="shared" si="1"/>
        <v>12</v>
      </c>
      <c r="M9" s="92" t="s">
        <v>22</v>
      </c>
      <c r="N9" s="223">
        <v>33.0</v>
      </c>
    </row>
    <row r="10" ht="19.5" customHeight="1">
      <c r="B10" s="15" t="s">
        <v>7</v>
      </c>
      <c r="C10" s="98">
        <v>2.0</v>
      </c>
      <c r="D10" s="100">
        <v>3.0</v>
      </c>
      <c r="E10" s="100">
        <v>0.0</v>
      </c>
      <c r="F10" s="100">
        <v>0.0</v>
      </c>
      <c r="G10" s="100">
        <v>23.0</v>
      </c>
      <c r="H10" s="100">
        <v>3.0</v>
      </c>
      <c r="I10" s="100">
        <v>1.0</v>
      </c>
      <c r="J10" s="102"/>
      <c r="K10" s="87">
        <f>sum(C10:I10)</f>
        <v>32</v>
      </c>
      <c r="M10" s="92" t="s">
        <v>24</v>
      </c>
      <c r="N10" s="223">
        <v>12.0</v>
      </c>
    </row>
    <row r="11" ht="19.5" customHeight="1">
      <c r="B11" s="9" t="s">
        <v>8</v>
      </c>
      <c r="C11" s="16">
        <f>N16</f>
        <v>55</v>
      </c>
      <c r="D11" s="105">
        <f>sum(D3:F10)</f>
        <v>171</v>
      </c>
      <c r="E11" s="107"/>
      <c r="F11" s="74"/>
      <c r="G11" s="16">
        <f>N17</f>
        <v>269</v>
      </c>
      <c r="H11" s="109">
        <f t="shared" ref="H11:I11" si="2">sum(H3:H10)</f>
        <v>33</v>
      </c>
      <c r="I11" s="109">
        <f t="shared" si="2"/>
        <v>19</v>
      </c>
      <c r="J11" s="109">
        <f>sum(J3:J9)</f>
        <v>59</v>
      </c>
      <c r="K11" s="111">
        <f>D14</f>
        <v>606</v>
      </c>
      <c r="M11" s="92" t="s">
        <v>25</v>
      </c>
      <c r="N11" s="223">
        <v>19.0</v>
      </c>
    </row>
    <row r="12" ht="19.5" customHeight="1">
      <c r="M12" s="11" t="s">
        <v>26</v>
      </c>
      <c r="N12" s="223">
        <v>182.0</v>
      </c>
    </row>
    <row r="13" ht="19.5" customHeight="1">
      <c r="I13" s="113"/>
      <c r="J13" s="113"/>
      <c r="M13" s="11" t="s">
        <v>27</v>
      </c>
      <c r="N13" s="223">
        <v>13.0</v>
      </c>
    </row>
    <row r="14" ht="19.5" customHeight="1">
      <c r="B14" s="115" t="s">
        <v>38</v>
      </c>
      <c r="C14" s="117"/>
      <c r="D14" s="119">
        <f>sum(K3:K10)</f>
        <v>606</v>
      </c>
      <c r="F14" s="63" t="s">
        <v>39</v>
      </c>
      <c r="G14" s="117"/>
      <c r="H14" s="117"/>
      <c r="I14" s="122">
        <f>sum(C3:F6)/D14</f>
        <v>0.08910891089</v>
      </c>
      <c r="J14" s="119">
        <f t="shared" ref="J14:J19" si="3">$D$14*I14</f>
        <v>54</v>
      </c>
      <c r="M14" s="11" t="s">
        <v>28</v>
      </c>
      <c r="N14" s="223">
        <v>200.0</v>
      </c>
    </row>
    <row r="15" ht="19.5" customHeight="1">
      <c r="B15" s="127"/>
      <c r="C15" s="107"/>
      <c r="D15" s="129"/>
      <c r="F15" s="11" t="s">
        <v>41</v>
      </c>
      <c r="I15" s="131">
        <f>sum(G7:J10)/D14</f>
        <v>0.1336633663</v>
      </c>
      <c r="J15" s="119">
        <f t="shared" si="3"/>
        <v>81</v>
      </c>
      <c r="M15" s="11" t="s">
        <v>29</v>
      </c>
      <c r="N15" s="223">
        <v>229.0</v>
      </c>
    </row>
    <row r="16" ht="19.5" customHeight="1">
      <c r="B16" s="11" t="s">
        <v>42</v>
      </c>
      <c r="D16" s="132">
        <f>(N12+N13+N15-N16)/(N12+N13+N15)</f>
        <v>0.8702830189</v>
      </c>
      <c r="E16" s="134"/>
      <c r="F16" s="136" t="s">
        <v>43</v>
      </c>
      <c r="G16" s="78"/>
      <c r="H16" s="78"/>
      <c r="I16" s="138">
        <f>I14+I15</f>
        <v>0.2227722772</v>
      </c>
      <c r="J16" s="119">
        <f t="shared" si="3"/>
        <v>135</v>
      </c>
      <c r="M16" s="11" t="s">
        <v>30</v>
      </c>
      <c r="N16" s="223">
        <f>18+37</f>
        <v>55</v>
      </c>
    </row>
    <row r="17" ht="19.5" customHeight="1">
      <c r="B17" s="11" t="s">
        <v>44</v>
      </c>
      <c r="D17" s="132"/>
      <c r="F17" s="11" t="s">
        <v>45</v>
      </c>
      <c r="I17" s="131">
        <f>sum(C7:F10)/D14</f>
        <v>0.2838283828</v>
      </c>
      <c r="J17" s="119">
        <f t="shared" si="3"/>
        <v>172</v>
      </c>
      <c r="M17" s="11" t="s">
        <v>31</v>
      </c>
      <c r="N17" s="223">
        <v>269.0</v>
      </c>
    </row>
    <row r="18" ht="19.5" customHeight="1">
      <c r="B18" s="142" t="s">
        <v>46</v>
      </c>
      <c r="C18" s="107"/>
      <c r="D18" s="144"/>
      <c r="F18" s="11" t="s">
        <v>47</v>
      </c>
      <c r="I18" s="131">
        <f>sum(G3:J6)/D14</f>
        <v>0.4933993399</v>
      </c>
      <c r="J18" s="119">
        <f t="shared" si="3"/>
        <v>299</v>
      </c>
      <c r="M18" s="146" t="s">
        <v>32</v>
      </c>
      <c r="N18" s="223">
        <v>32.0</v>
      </c>
    </row>
    <row r="19" ht="19.5" customHeight="1">
      <c r="B19" s="142" t="s">
        <v>48</v>
      </c>
      <c r="C19" s="147"/>
      <c r="D19" s="217"/>
      <c r="F19" s="136" t="s">
        <v>49</v>
      </c>
      <c r="G19" s="151"/>
      <c r="H19" s="78"/>
      <c r="I19" s="138">
        <f>I17+I18</f>
        <v>0.7772277228</v>
      </c>
      <c r="J19" s="155">
        <f t="shared" si="3"/>
        <v>471</v>
      </c>
      <c r="M19" s="146" t="s">
        <v>33</v>
      </c>
      <c r="N19" s="223">
        <v>59.0</v>
      </c>
    </row>
    <row r="20" ht="19.5" customHeight="1">
      <c r="F20" s="142" t="s">
        <v>50</v>
      </c>
      <c r="G20" s="147"/>
      <c r="H20" s="107"/>
      <c r="I20" s="129">
        <f>D14*(I17-I18)</f>
        <v>-127</v>
      </c>
      <c r="J20" s="129"/>
      <c r="M20" s="11" t="s">
        <v>34</v>
      </c>
      <c r="N20" s="223">
        <v>15.0</v>
      </c>
    </row>
    <row r="21" ht="19.5" customHeight="1">
      <c r="M21" s="11" t="s">
        <v>35</v>
      </c>
      <c r="N21" s="223">
        <v>85.0</v>
      </c>
    </row>
    <row r="22" ht="19.5" customHeight="1">
      <c r="B22" s="156"/>
      <c r="C22" s="156"/>
      <c r="D22" s="89"/>
      <c r="M22" s="142" t="s">
        <v>36</v>
      </c>
      <c r="N22" s="225">
        <v>18.0</v>
      </c>
    </row>
    <row r="23" ht="19.5" customHeight="1">
      <c r="B23" s="111">
        <v>1800.0</v>
      </c>
      <c r="C23" s="159">
        <v>2.0</v>
      </c>
      <c r="D23" s="159">
        <v>3.0</v>
      </c>
      <c r="E23" s="160" t="s">
        <v>3</v>
      </c>
      <c r="F23" s="160">
        <v>1.0</v>
      </c>
      <c r="G23" s="160" t="s">
        <v>4</v>
      </c>
      <c r="H23" s="160" t="s">
        <v>51</v>
      </c>
      <c r="I23" s="162" t="s">
        <v>8</v>
      </c>
      <c r="N23" s="150"/>
    </row>
    <row r="24" ht="19.5" customHeight="1">
      <c r="B24" s="164">
        <v>2.0</v>
      </c>
      <c r="C24" s="165">
        <v>0.0</v>
      </c>
      <c r="D24" s="166"/>
      <c r="E24" s="167"/>
      <c r="F24" s="168">
        <f t="shared" ref="F24:G24" si="4">F30-sum(F27:F29)</f>
        <v>40</v>
      </c>
      <c r="G24" s="168">
        <f t="shared" si="4"/>
        <v>159</v>
      </c>
      <c r="H24" s="170">
        <f t="shared" ref="H24:H26" si="5">sum(H4:J4)</f>
        <v>40</v>
      </c>
      <c r="I24" s="171">
        <f>sum(C24:H26)</f>
        <v>253</v>
      </c>
      <c r="M24" s="172" t="s">
        <v>52</v>
      </c>
      <c r="N24" s="226">
        <f>N2+N3</f>
        <v>274</v>
      </c>
    </row>
    <row r="25" ht="19.5" customHeight="1">
      <c r="B25" s="164">
        <v>3.0</v>
      </c>
      <c r="C25" s="173"/>
      <c r="E25" s="68"/>
      <c r="F25" s="66"/>
      <c r="G25" s="66"/>
      <c r="H25" s="175">
        <f t="shared" si="5"/>
        <v>14</v>
      </c>
      <c r="I25" s="68"/>
      <c r="M25" s="176" t="s">
        <v>53</v>
      </c>
      <c r="N25" s="37">
        <f>N4+N5</f>
        <v>134</v>
      </c>
    </row>
    <row r="26" ht="19.5" customHeight="1">
      <c r="B26" s="164" t="s">
        <v>3</v>
      </c>
      <c r="C26" s="177"/>
      <c r="D26" s="107"/>
      <c r="E26" s="74"/>
      <c r="F26" s="72"/>
      <c r="G26" s="72"/>
      <c r="H26" s="175">
        <f t="shared" si="5"/>
        <v>0</v>
      </c>
      <c r="I26" s="74"/>
      <c r="M26" s="176" t="s">
        <v>54</v>
      </c>
      <c r="N26" s="37">
        <f>N6+N7</f>
        <v>84</v>
      </c>
    </row>
    <row r="27" ht="19.5" customHeight="1">
      <c r="B27" s="178">
        <v>1.0</v>
      </c>
      <c r="C27" s="179">
        <f>I27-sum(G27:H27)</f>
        <v>14</v>
      </c>
      <c r="D27" s="78"/>
      <c r="E27" s="79"/>
      <c r="F27" s="181"/>
      <c r="G27" s="155">
        <f>(N17-(N15-(N16-N13)))</f>
        <v>82</v>
      </c>
      <c r="H27" s="175">
        <f>sum(H3:J3)</f>
        <v>4</v>
      </c>
      <c r="I27" s="182">
        <f>(N14-N12)+(N17-(N15-(N16-N13)))</f>
        <v>100</v>
      </c>
      <c r="M27" s="176" t="s">
        <v>55</v>
      </c>
      <c r="N27" s="37">
        <f>N8+N9</f>
        <v>47</v>
      </c>
    </row>
    <row r="28" ht="19.5" customHeight="1">
      <c r="B28" s="178" t="s">
        <v>4</v>
      </c>
      <c r="C28" s="179">
        <f>I28-sum(F28:H28)</f>
        <v>140</v>
      </c>
      <c r="D28" s="78"/>
      <c r="E28" s="79"/>
      <c r="F28" s="155">
        <f>N13</f>
        <v>13</v>
      </c>
      <c r="G28" s="181"/>
      <c r="H28" s="175">
        <f>sum(H7:J7)</f>
        <v>42</v>
      </c>
      <c r="I28" s="182">
        <f>N12+N13</f>
        <v>195</v>
      </c>
      <c r="M28" s="176" t="s">
        <v>56</v>
      </c>
      <c r="N28" s="37">
        <f>N10+N11</f>
        <v>31</v>
      </c>
    </row>
    <row r="29" ht="19.5" customHeight="1">
      <c r="B29" s="178" t="s">
        <v>51</v>
      </c>
      <c r="C29" s="183">
        <f t="shared" ref="C29:E29" si="6">sum(D8:D10)</f>
        <v>7</v>
      </c>
      <c r="D29" s="184">
        <f t="shared" si="6"/>
        <v>9</v>
      </c>
      <c r="E29" s="184">
        <f t="shared" si="6"/>
        <v>1</v>
      </c>
      <c r="F29" s="184">
        <f>sum(C8:C10)</f>
        <v>2</v>
      </c>
      <c r="G29" s="184">
        <f>sum(G8:G10)</f>
        <v>28</v>
      </c>
      <c r="H29" s="185">
        <f>sum(H8:J10)</f>
        <v>11</v>
      </c>
      <c r="I29" s="186">
        <f>sum(C29:H29)</f>
        <v>58</v>
      </c>
      <c r="M29" s="176" t="s">
        <v>57</v>
      </c>
      <c r="N29" s="37">
        <f>N18+N19</f>
        <v>91</v>
      </c>
    </row>
    <row r="30" ht="19.5" customHeight="1">
      <c r="B30" s="162" t="s">
        <v>8</v>
      </c>
      <c r="C30" s="187">
        <f>sum(C24:E29)</f>
        <v>171</v>
      </c>
      <c r="D30" s="107"/>
      <c r="E30" s="74"/>
      <c r="F30" s="129">
        <f>N16</f>
        <v>55</v>
      </c>
      <c r="G30" s="129">
        <f>N17</f>
        <v>269</v>
      </c>
      <c r="H30" s="129">
        <f>sum(H24:H29)</f>
        <v>111</v>
      </c>
      <c r="I30" s="188"/>
      <c r="M30" s="176" t="s">
        <v>58</v>
      </c>
      <c r="N30" s="37">
        <f>N14+N15</f>
        <v>429</v>
      </c>
    </row>
    <row r="31" ht="19.5" customHeight="1">
      <c r="M31" s="176" t="s">
        <v>59</v>
      </c>
      <c r="N31" s="37">
        <f>N12+N13+N17</f>
        <v>464</v>
      </c>
    </row>
    <row r="32" ht="19.5" customHeight="1">
      <c r="M32" s="189" t="s">
        <v>60</v>
      </c>
      <c r="N32" s="227">
        <f>N20+N21</f>
        <v>100</v>
      </c>
    </row>
    <row r="33" ht="19.5" customHeight="1">
      <c r="N33" s="150"/>
    </row>
    <row r="34" ht="19.5" customHeight="1">
      <c r="N34" s="150"/>
    </row>
    <row r="35" ht="19.5" customHeight="1">
      <c r="N35" s="150"/>
    </row>
    <row r="36" ht="19.5" customHeight="1">
      <c r="N36" s="150"/>
    </row>
    <row r="37" ht="19.5" customHeight="1">
      <c r="N37" s="150"/>
    </row>
    <row r="38" ht="19.5" customHeight="1">
      <c r="N38" s="150"/>
    </row>
    <row r="39" ht="19.5" customHeight="1">
      <c r="N39" s="150"/>
    </row>
    <row r="40" ht="19.5" customHeight="1">
      <c r="N40" s="150"/>
    </row>
    <row r="41" ht="19.5" customHeight="1">
      <c r="N41" s="150"/>
    </row>
    <row r="42" ht="19.5" customHeight="1">
      <c r="N42" s="150"/>
    </row>
    <row r="43" ht="19.5" customHeight="1">
      <c r="N43" s="150"/>
    </row>
    <row r="44" ht="19.5" customHeight="1">
      <c r="N44" s="150"/>
    </row>
    <row r="45" ht="19.5" customHeight="1">
      <c r="N45" s="150"/>
    </row>
    <row r="46" ht="19.5" customHeight="1">
      <c r="N46" s="150"/>
    </row>
    <row r="47" ht="19.5" customHeight="1">
      <c r="N47" s="150"/>
    </row>
    <row r="48" ht="19.5" customHeight="1">
      <c r="N48" s="150"/>
    </row>
    <row r="49" ht="19.5" customHeight="1">
      <c r="N49" s="192"/>
    </row>
    <row r="50" ht="19.5" customHeight="1">
      <c r="N50" s="192"/>
    </row>
    <row r="51" ht="19.5" customHeight="1">
      <c r="N51" s="192"/>
    </row>
    <row r="52" ht="19.5" customHeight="1">
      <c r="N52" s="192"/>
    </row>
    <row r="53" ht="19.5" customHeight="1">
      <c r="N53" s="192"/>
    </row>
    <row r="54" ht="19.5" customHeight="1">
      <c r="N54" s="192"/>
    </row>
    <row r="55" ht="19.5" customHeight="1">
      <c r="N55" s="192"/>
    </row>
    <row r="56" ht="19.5" customHeight="1">
      <c r="N56" s="192"/>
    </row>
    <row r="57" ht="19.5" customHeight="1">
      <c r="N57" s="192"/>
    </row>
    <row r="58" ht="19.5" customHeight="1">
      <c r="N58" s="192"/>
    </row>
    <row r="59" ht="19.5" customHeight="1">
      <c r="N59" s="192"/>
    </row>
    <row r="60" ht="19.5" customHeight="1">
      <c r="N60" s="192"/>
    </row>
    <row r="61" ht="19.5" customHeight="1">
      <c r="N61" s="192"/>
    </row>
    <row r="62" ht="19.5" customHeight="1">
      <c r="N62" s="192"/>
    </row>
    <row r="63" ht="19.5" customHeight="1">
      <c r="N63" s="192"/>
    </row>
    <row r="64" ht="19.5" customHeight="1">
      <c r="N64" s="192"/>
    </row>
    <row r="65" ht="19.5" customHeight="1">
      <c r="N65" s="192"/>
    </row>
    <row r="66" ht="19.5" customHeight="1">
      <c r="N66" s="192"/>
    </row>
    <row r="67" ht="19.5" customHeight="1">
      <c r="N67" s="192"/>
    </row>
    <row r="68" ht="19.5" customHeight="1">
      <c r="N68" s="192"/>
    </row>
    <row r="69" ht="19.5" customHeight="1">
      <c r="N69" s="192"/>
    </row>
    <row r="70" ht="19.5" customHeight="1">
      <c r="N70" s="192"/>
    </row>
    <row r="71" ht="19.5" customHeight="1">
      <c r="N71" s="192"/>
    </row>
    <row r="72" ht="19.5" customHeight="1">
      <c r="N72" s="192"/>
    </row>
    <row r="73" ht="19.5" customHeight="1">
      <c r="N73" s="192"/>
    </row>
    <row r="74" ht="19.5" customHeight="1">
      <c r="N74" s="192"/>
    </row>
    <row r="75" ht="19.5" customHeight="1">
      <c r="N75" s="192"/>
    </row>
    <row r="76" ht="19.5" customHeight="1">
      <c r="N76" s="192"/>
    </row>
    <row r="77" ht="19.5" customHeight="1">
      <c r="N77" s="192"/>
    </row>
    <row r="78" ht="19.5" customHeight="1">
      <c r="N78" s="192"/>
    </row>
    <row r="79" ht="19.5" customHeight="1">
      <c r="N79" s="192"/>
    </row>
    <row r="80" ht="19.5" customHeight="1">
      <c r="N80" s="192"/>
    </row>
    <row r="81" ht="19.5" customHeight="1">
      <c r="N81" s="192"/>
    </row>
    <row r="82" ht="19.5" customHeight="1">
      <c r="N82" s="192"/>
    </row>
    <row r="83" ht="19.5" customHeight="1">
      <c r="N83" s="192"/>
    </row>
    <row r="84" ht="19.5" customHeight="1">
      <c r="N84" s="192"/>
    </row>
    <row r="85" ht="19.5" customHeight="1">
      <c r="N85" s="192"/>
    </row>
    <row r="86" ht="19.5" customHeight="1">
      <c r="N86" s="192"/>
    </row>
    <row r="87" ht="19.5" customHeight="1">
      <c r="N87" s="192"/>
    </row>
    <row r="88" ht="19.5" customHeight="1">
      <c r="N88" s="192"/>
    </row>
    <row r="89" ht="19.5" customHeight="1">
      <c r="N89" s="192"/>
    </row>
    <row r="90" ht="19.5" customHeight="1">
      <c r="N90" s="192"/>
    </row>
    <row r="91" ht="19.5" customHeight="1">
      <c r="N91" s="192"/>
    </row>
    <row r="92" ht="19.5" customHeight="1">
      <c r="N92" s="192"/>
    </row>
    <row r="93" ht="19.5" customHeight="1">
      <c r="N93" s="192"/>
    </row>
    <row r="94" ht="19.5" customHeight="1">
      <c r="N94" s="192"/>
    </row>
    <row r="95" ht="19.5" customHeight="1">
      <c r="N95" s="192"/>
    </row>
    <row r="96" ht="19.5" customHeight="1">
      <c r="N96" s="192"/>
    </row>
    <row r="97" ht="19.5" customHeight="1">
      <c r="N97" s="192"/>
    </row>
    <row r="98" ht="19.5" customHeight="1">
      <c r="N98" s="192"/>
    </row>
    <row r="99" ht="19.5" customHeight="1">
      <c r="N99" s="192"/>
    </row>
    <row r="100" ht="19.5" customHeight="1">
      <c r="N100" s="192"/>
    </row>
    <row r="101" ht="19.5" customHeight="1">
      <c r="N101" s="192"/>
    </row>
    <row r="102" ht="19.5" customHeight="1">
      <c r="N102" s="192"/>
    </row>
    <row r="103" ht="19.5" customHeight="1">
      <c r="N103" s="192"/>
    </row>
    <row r="104" ht="19.5" customHeight="1">
      <c r="N104" s="192"/>
    </row>
    <row r="105" ht="19.5" customHeight="1">
      <c r="N105" s="192"/>
    </row>
    <row r="106" ht="19.5" customHeight="1">
      <c r="N106" s="192"/>
    </row>
    <row r="107" ht="19.5" customHeight="1">
      <c r="N107" s="192"/>
    </row>
    <row r="108" ht="19.5" customHeight="1">
      <c r="N108" s="192"/>
    </row>
    <row r="109" ht="19.5" customHeight="1">
      <c r="N109" s="192"/>
    </row>
    <row r="110" ht="19.5" customHeight="1">
      <c r="N110" s="192"/>
    </row>
    <row r="111" ht="19.5" customHeight="1">
      <c r="N111" s="192"/>
    </row>
    <row r="112" ht="19.5" customHeight="1">
      <c r="N112" s="192"/>
    </row>
    <row r="113" ht="19.5" customHeight="1">
      <c r="N113" s="192"/>
    </row>
    <row r="114" ht="19.5" customHeight="1">
      <c r="N114" s="192"/>
    </row>
    <row r="115" ht="19.5" customHeight="1">
      <c r="N115" s="192"/>
    </row>
    <row r="116" ht="19.5" customHeight="1">
      <c r="N116" s="192"/>
    </row>
    <row r="117" ht="19.5" customHeight="1">
      <c r="N117" s="192"/>
    </row>
    <row r="118" ht="19.5" customHeight="1">
      <c r="N118" s="192"/>
    </row>
    <row r="119" ht="19.5" customHeight="1">
      <c r="N119" s="192"/>
    </row>
    <row r="120" ht="19.5" customHeight="1">
      <c r="N120" s="192"/>
    </row>
    <row r="121" ht="19.5" customHeight="1">
      <c r="N121" s="192"/>
    </row>
    <row r="122" ht="19.5" customHeight="1">
      <c r="N122" s="192"/>
    </row>
    <row r="123" ht="19.5" customHeight="1">
      <c r="N123" s="192"/>
    </row>
    <row r="124" ht="19.5" customHeight="1">
      <c r="N124" s="192"/>
    </row>
    <row r="125" ht="19.5" customHeight="1">
      <c r="N125" s="192"/>
    </row>
    <row r="126" ht="19.5" customHeight="1">
      <c r="N126" s="192"/>
    </row>
    <row r="127" ht="19.5" customHeight="1">
      <c r="N127" s="192"/>
    </row>
    <row r="128" ht="19.5" customHeight="1">
      <c r="N128" s="192"/>
    </row>
    <row r="129" ht="19.5" customHeight="1">
      <c r="N129" s="192"/>
    </row>
    <row r="130" ht="19.5" customHeight="1">
      <c r="N130" s="192"/>
    </row>
    <row r="131" ht="19.5" customHeight="1">
      <c r="N131" s="192"/>
    </row>
    <row r="132" ht="19.5" customHeight="1">
      <c r="N132" s="192"/>
    </row>
    <row r="133" ht="19.5" customHeight="1">
      <c r="N133" s="192"/>
    </row>
    <row r="134" ht="19.5" customHeight="1">
      <c r="N134" s="192"/>
    </row>
    <row r="135" ht="19.5" customHeight="1">
      <c r="N135" s="192"/>
    </row>
    <row r="136" ht="19.5" customHeight="1">
      <c r="N136" s="192"/>
    </row>
    <row r="137" ht="19.5" customHeight="1">
      <c r="N137" s="192"/>
    </row>
    <row r="138" ht="19.5" customHeight="1">
      <c r="N138" s="192"/>
    </row>
    <row r="139" ht="19.5" customHeight="1">
      <c r="N139" s="192"/>
    </row>
    <row r="140" ht="19.5" customHeight="1">
      <c r="N140" s="192"/>
    </row>
    <row r="141" ht="19.5" customHeight="1">
      <c r="N141" s="192"/>
    </row>
    <row r="142" ht="19.5" customHeight="1">
      <c r="N142" s="192"/>
    </row>
    <row r="143" ht="19.5" customHeight="1">
      <c r="N143" s="192"/>
    </row>
    <row r="144" ht="19.5" customHeight="1">
      <c r="N144" s="192"/>
    </row>
    <row r="145" ht="19.5" customHeight="1">
      <c r="N145" s="192"/>
    </row>
    <row r="146" ht="19.5" customHeight="1">
      <c r="N146" s="192"/>
    </row>
    <row r="147" ht="19.5" customHeight="1">
      <c r="N147" s="192"/>
    </row>
    <row r="148" ht="19.5" customHeight="1">
      <c r="N148" s="192"/>
    </row>
    <row r="149" ht="19.5" customHeight="1">
      <c r="N149" s="192"/>
    </row>
    <row r="150" ht="19.5" customHeight="1">
      <c r="N150" s="192"/>
    </row>
    <row r="151" ht="19.5" customHeight="1">
      <c r="N151" s="192"/>
    </row>
    <row r="152" ht="19.5" customHeight="1">
      <c r="N152" s="192"/>
    </row>
    <row r="153" ht="19.5" customHeight="1">
      <c r="N153" s="192"/>
    </row>
    <row r="154" ht="19.5" customHeight="1">
      <c r="N154" s="192"/>
    </row>
    <row r="155" ht="19.5" customHeight="1">
      <c r="N155" s="192"/>
    </row>
    <row r="156" ht="19.5" customHeight="1">
      <c r="N156" s="192"/>
    </row>
    <row r="157" ht="19.5" customHeight="1">
      <c r="N157" s="192"/>
    </row>
    <row r="158" ht="19.5" customHeight="1">
      <c r="N158" s="192"/>
    </row>
    <row r="159" ht="19.5" customHeight="1">
      <c r="N159" s="192"/>
    </row>
    <row r="160" ht="19.5" customHeight="1">
      <c r="N160" s="192"/>
    </row>
    <row r="161" ht="19.5" customHeight="1">
      <c r="N161" s="192"/>
    </row>
    <row r="162" ht="19.5" customHeight="1">
      <c r="N162" s="192"/>
    </row>
    <row r="163" ht="19.5" customHeight="1">
      <c r="N163" s="192"/>
    </row>
    <row r="164" ht="19.5" customHeight="1">
      <c r="N164" s="192"/>
    </row>
    <row r="165" ht="19.5" customHeight="1">
      <c r="N165" s="192"/>
    </row>
    <row r="166" ht="19.5" customHeight="1">
      <c r="N166" s="192"/>
    </row>
    <row r="167" ht="19.5" customHeight="1">
      <c r="N167" s="192"/>
    </row>
    <row r="168" ht="19.5" customHeight="1">
      <c r="N168" s="192"/>
    </row>
    <row r="169" ht="19.5" customHeight="1">
      <c r="N169" s="192"/>
    </row>
    <row r="170" ht="19.5" customHeight="1">
      <c r="N170" s="192"/>
    </row>
    <row r="171" ht="19.5" customHeight="1">
      <c r="N171" s="192"/>
    </row>
    <row r="172" ht="19.5" customHeight="1">
      <c r="N172" s="192"/>
    </row>
    <row r="173" ht="19.5" customHeight="1">
      <c r="N173" s="192"/>
    </row>
    <row r="174" ht="19.5" customHeight="1">
      <c r="N174" s="192"/>
    </row>
    <row r="175" ht="19.5" customHeight="1">
      <c r="N175" s="192"/>
    </row>
    <row r="176" ht="19.5" customHeight="1">
      <c r="N176" s="192"/>
    </row>
    <row r="177" ht="19.5" customHeight="1">
      <c r="N177" s="192"/>
    </row>
    <row r="178" ht="19.5" customHeight="1">
      <c r="N178" s="192"/>
    </row>
    <row r="179" ht="19.5" customHeight="1">
      <c r="N179" s="192"/>
    </row>
    <row r="180" ht="19.5" customHeight="1">
      <c r="N180" s="192"/>
    </row>
    <row r="181" ht="19.5" customHeight="1">
      <c r="N181" s="192"/>
    </row>
    <row r="182" ht="19.5" customHeight="1">
      <c r="N182" s="192"/>
    </row>
    <row r="183" ht="19.5" customHeight="1">
      <c r="N183" s="192"/>
    </row>
    <row r="184" ht="19.5" customHeight="1">
      <c r="N184" s="192"/>
    </row>
    <row r="185" ht="19.5" customHeight="1">
      <c r="N185" s="192"/>
    </row>
    <row r="186" ht="19.5" customHeight="1">
      <c r="N186" s="192"/>
    </row>
    <row r="187" ht="19.5" customHeight="1">
      <c r="N187" s="192"/>
    </row>
    <row r="188" ht="19.5" customHeight="1">
      <c r="N188" s="192"/>
    </row>
    <row r="189" ht="19.5" customHeight="1">
      <c r="N189" s="192"/>
    </row>
    <row r="190" ht="19.5" customHeight="1">
      <c r="N190" s="192"/>
    </row>
    <row r="191" ht="19.5" customHeight="1">
      <c r="N191" s="192"/>
    </row>
    <row r="192" ht="19.5" customHeight="1">
      <c r="N192" s="192"/>
    </row>
    <row r="193" ht="19.5" customHeight="1">
      <c r="N193" s="192"/>
    </row>
    <row r="194" ht="19.5" customHeight="1">
      <c r="N194" s="192"/>
    </row>
    <row r="195" ht="19.5" customHeight="1">
      <c r="N195" s="192"/>
    </row>
    <row r="196" ht="19.5" customHeight="1">
      <c r="N196" s="192"/>
    </row>
    <row r="197" ht="19.5" customHeight="1">
      <c r="N197" s="192"/>
    </row>
    <row r="198" ht="19.5" customHeight="1">
      <c r="N198" s="192"/>
    </row>
    <row r="199" ht="19.5" customHeight="1">
      <c r="N199" s="192"/>
    </row>
    <row r="200" ht="19.5" customHeight="1">
      <c r="N200" s="192"/>
    </row>
    <row r="201" ht="19.5" customHeight="1">
      <c r="N201" s="192"/>
    </row>
    <row r="202" ht="19.5" customHeight="1">
      <c r="N202" s="192"/>
    </row>
    <row r="203" ht="19.5" customHeight="1">
      <c r="N203" s="192"/>
    </row>
    <row r="204" ht="19.5" customHeight="1">
      <c r="N204" s="192"/>
    </row>
    <row r="205" ht="19.5" customHeight="1">
      <c r="N205" s="192"/>
    </row>
    <row r="206" ht="19.5" customHeight="1">
      <c r="N206" s="192"/>
    </row>
    <row r="207" ht="19.5" customHeight="1">
      <c r="N207" s="192"/>
    </row>
    <row r="208" ht="19.5" customHeight="1">
      <c r="N208" s="192"/>
    </row>
    <row r="209" ht="19.5" customHeight="1">
      <c r="N209" s="192"/>
    </row>
    <row r="210" ht="19.5" customHeight="1">
      <c r="N210" s="192"/>
    </row>
    <row r="211" ht="19.5" customHeight="1">
      <c r="N211" s="192"/>
    </row>
    <row r="212" ht="19.5" customHeight="1">
      <c r="N212" s="192"/>
    </row>
    <row r="213" ht="19.5" customHeight="1">
      <c r="N213" s="192"/>
    </row>
    <row r="214" ht="19.5" customHeight="1">
      <c r="N214" s="192"/>
    </row>
    <row r="215" ht="19.5" customHeight="1">
      <c r="N215" s="192"/>
    </row>
    <row r="216" ht="19.5" customHeight="1">
      <c r="N216" s="192"/>
    </row>
    <row r="217" ht="19.5" customHeight="1">
      <c r="N217" s="192"/>
    </row>
    <row r="218" ht="19.5" customHeight="1">
      <c r="N218" s="192"/>
    </row>
    <row r="219" ht="19.5" customHeight="1">
      <c r="N219" s="192"/>
    </row>
    <row r="220" ht="19.5" customHeight="1">
      <c r="N220" s="192"/>
    </row>
    <row r="221" ht="19.5" customHeight="1">
      <c r="N221" s="192"/>
    </row>
    <row r="222" ht="19.5" customHeight="1">
      <c r="N222" s="192"/>
    </row>
    <row r="223" ht="19.5" customHeight="1">
      <c r="N223" s="192"/>
    </row>
    <row r="224" ht="19.5" customHeight="1">
      <c r="N224" s="192"/>
    </row>
    <row r="225" ht="19.5" customHeight="1">
      <c r="N225" s="192"/>
    </row>
    <row r="226" ht="19.5" customHeight="1">
      <c r="N226" s="192"/>
    </row>
    <row r="227" ht="19.5" customHeight="1">
      <c r="N227" s="192"/>
    </row>
    <row r="228" ht="19.5" customHeight="1">
      <c r="N228" s="192"/>
    </row>
    <row r="229" ht="19.5" customHeight="1">
      <c r="N229" s="192"/>
    </row>
    <row r="230" ht="19.5" customHeight="1">
      <c r="N230" s="192"/>
    </row>
    <row r="231" ht="19.5" customHeight="1">
      <c r="N231" s="192"/>
    </row>
    <row r="232" ht="19.5" customHeight="1">
      <c r="N232" s="192"/>
    </row>
    <row r="233" ht="19.5" customHeight="1">
      <c r="N233" s="192"/>
    </row>
    <row r="234" ht="19.5" customHeight="1">
      <c r="N234" s="192"/>
    </row>
    <row r="235" ht="19.5" customHeight="1">
      <c r="N235" s="192"/>
    </row>
    <row r="236" ht="19.5" customHeight="1">
      <c r="N236" s="192"/>
    </row>
    <row r="237" ht="19.5" customHeight="1">
      <c r="N237" s="192"/>
    </row>
    <row r="238" ht="19.5" customHeight="1">
      <c r="N238" s="192"/>
    </row>
    <row r="239" ht="19.5" customHeight="1">
      <c r="N239" s="192"/>
    </row>
    <row r="240" ht="19.5" customHeight="1">
      <c r="N240" s="192"/>
    </row>
    <row r="241" ht="19.5" customHeight="1">
      <c r="N241" s="192"/>
    </row>
    <row r="242" ht="19.5" customHeight="1">
      <c r="N242" s="192"/>
    </row>
    <row r="243" ht="19.5" customHeight="1">
      <c r="N243" s="192"/>
    </row>
    <row r="244" ht="19.5" customHeight="1">
      <c r="N244" s="192"/>
    </row>
    <row r="245" ht="19.5" customHeight="1">
      <c r="N245" s="192"/>
    </row>
    <row r="246" ht="19.5" customHeight="1">
      <c r="N246" s="192"/>
    </row>
    <row r="247" ht="19.5" customHeight="1">
      <c r="N247" s="192"/>
    </row>
    <row r="248" ht="19.5" customHeight="1">
      <c r="N248" s="192"/>
    </row>
    <row r="249" ht="19.5" customHeight="1">
      <c r="N249" s="192"/>
    </row>
    <row r="250" ht="19.5" customHeight="1">
      <c r="N250" s="192"/>
    </row>
    <row r="251" ht="19.5" customHeight="1">
      <c r="N251" s="192"/>
    </row>
    <row r="252" ht="19.5" customHeight="1">
      <c r="N252" s="192"/>
    </row>
    <row r="253" ht="19.5" customHeight="1">
      <c r="N253" s="192"/>
    </row>
    <row r="254" ht="19.5" customHeight="1">
      <c r="N254" s="192"/>
    </row>
    <row r="255" ht="19.5" customHeight="1">
      <c r="N255" s="192"/>
    </row>
    <row r="256" ht="19.5" customHeight="1">
      <c r="N256" s="192"/>
    </row>
    <row r="257" ht="19.5" customHeight="1">
      <c r="N257" s="192"/>
    </row>
    <row r="258" ht="19.5" customHeight="1">
      <c r="N258" s="192"/>
    </row>
    <row r="259" ht="19.5" customHeight="1">
      <c r="N259" s="192"/>
    </row>
    <row r="260" ht="19.5" customHeight="1">
      <c r="N260" s="192"/>
    </row>
    <row r="261" ht="19.5" customHeight="1">
      <c r="N261" s="192"/>
    </row>
    <row r="262" ht="19.5" customHeight="1">
      <c r="N262" s="192"/>
    </row>
    <row r="263" ht="19.5" customHeight="1">
      <c r="N263" s="192"/>
    </row>
    <row r="264" ht="19.5" customHeight="1">
      <c r="N264" s="192"/>
    </row>
    <row r="265" ht="19.5" customHeight="1">
      <c r="N265" s="192"/>
    </row>
    <row r="266" ht="19.5" customHeight="1">
      <c r="N266" s="192"/>
    </row>
    <row r="267" ht="19.5" customHeight="1">
      <c r="N267" s="192"/>
    </row>
    <row r="268" ht="19.5" customHeight="1">
      <c r="N268" s="192"/>
    </row>
    <row r="269" ht="19.5" customHeight="1">
      <c r="N269" s="192"/>
    </row>
    <row r="270" ht="19.5" customHeight="1">
      <c r="N270" s="192"/>
    </row>
    <row r="271" ht="19.5" customHeight="1">
      <c r="N271" s="192"/>
    </row>
    <row r="272" ht="19.5" customHeight="1">
      <c r="N272" s="192"/>
    </row>
    <row r="273" ht="19.5" customHeight="1">
      <c r="N273" s="192"/>
    </row>
    <row r="274" ht="19.5" customHeight="1">
      <c r="N274" s="192"/>
    </row>
    <row r="275" ht="19.5" customHeight="1">
      <c r="N275" s="192"/>
    </row>
    <row r="276" ht="19.5" customHeight="1">
      <c r="N276" s="192"/>
    </row>
    <row r="277" ht="19.5" customHeight="1">
      <c r="N277" s="192"/>
    </row>
    <row r="278" ht="19.5" customHeight="1">
      <c r="N278" s="192"/>
    </row>
    <row r="279" ht="19.5" customHeight="1">
      <c r="N279" s="192"/>
    </row>
    <row r="280" ht="19.5" customHeight="1">
      <c r="N280" s="192"/>
    </row>
    <row r="281" ht="19.5" customHeight="1">
      <c r="N281" s="192"/>
    </row>
    <row r="282" ht="19.5" customHeight="1">
      <c r="N282" s="192"/>
    </row>
    <row r="283" ht="19.5" customHeight="1">
      <c r="N283" s="192"/>
    </row>
    <row r="284" ht="19.5" customHeight="1">
      <c r="N284" s="192"/>
    </row>
    <row r="285" ht="19.5" customHeight="1">
      <c r="N285" s="192"/>
    </row>
    <row r="286" ht="19.5" customHeight="1">
      <c r="N286" s="192"/>
    </row>
    <row r="287" ht="19.5" customHeight="1">
      <c r="N287" s="192"/>
    </row>
    <row r="288" ht="19.5" customHeight="1">
      <c r="N288" s="192"/>
    </row>
    <row r="289" ht="19.5" customHeight="1">
      <c r="N289" s="192"/>
    </row>
    <row r="290" ht="19.5" customHeight="1">
      <c r="N290" s="192"/>
    </row>
    <row r="291" ht="19.5" customHeight="1">
      <c r="N291" s="192"/>
    </row>
    <row r="292" ht="19.5" customHeight="1">
      <c r="N292" s="192"/>
    </row>
    <row r="293" ht="19.5" customHeight="1">
      <c r="N293" s="192"/>
    </row>
    <row r="294" ht="19.5" customHeight="1">
      <c r="N294" s="192"/>
    </row>
    <row r="295" ht="19.5" customHeight="1">
      <c r="N295" s="192"/>
    </row>
    <row r="296" ht="19.5" customHeight="1">
      <c r="N296" s="192"/>
    </row>
    <row r="297" ht="19.5" customHeight="1">
      <c r="N297" s="192"/>
    </row>
    <row r="298" ht="19.5" customHeight="1">
      <c r="N298" s="192"/>
    </row>
    <row r="299" ht="19.5" customHeight="1">
      <c r="N299" s="192"/>
    </row>
    <row r="300" ht="19.5" customHeight="1">
      <c r="N300" s="192"/>
    </row>
    <row r="301" ht="19.5" customHeight="1">
      <c r="N301" s="192"/>
    </row>
    <row r="302" ht="19.5" customHeight="1">
      <c r="N302" s="192"/>
    </row>
    <row r="303" ht="19.5" customHeight="1">
      <c r="N303" s="192"/>
    </row>
    <row r="304" ht="19.5" customHeight="1">
      <c r="N304" s="192"/>
    </row>
    <row r="305" ht="19.5" customHeight="1">
      <c r="N305" s="192"/>
    </row>
    <row r="306" ht="19.5" customHeight="1">
      <c r="N306" s="192"/>
    </row>
    <row r="307" ht="19.5" customHeight="1">
      <c r="N307" s="192"/>
    </row>
    <row r="308" ht="19.5" customHeight="1">
      <c r="N308" s="192"/>
    </row>
    <row r="309" ht="19.5" customHeight="1">
      <c r="N309" s="192"/>
    </row>
    <row r="310" ht="19.5" customHeight="1">
      <c r="N310" s="192"/>
    </row>
    <row r="311" ht="19.5" customHeight="1">
      <c r="N311" s="192"/>
    </row>
    <row r="312" ht="19.5" customHeight="1">
      <c r="N312" s="192"/>
    </row>
    <row r="313" ht="19.5" customHeight="1">
      <c r="N313" s="192"/>
    </row>
    <row r="314" ht="19.5" customHeight="1">
      <c r="N314" s="192"/>
    </row>
    <row r="315" ht="19.5" customHeight="1">
      <c r="N315" s="192"/>
    </row>
    <row r="316" ht="19.5" customHeight="1">
      <c r="N316" s="192"/>
    </row>
    <row r="317" ht="19.5" customHeight="1">
      <c r="N317" s="192"/>
    </row>
    <row r="318" ht="19.5" customHeight="1">
      <c r="N318" s="192"/>
    </row>
    <row r="319" ht="19.5" customHeight="1">
      <c r="N319" s="192"/>
    </row>
    <row r="320" ht="19.5" customHeight="1">
      <c r="N320" s="192"/>
    </row>
    <row r="321" ht="19.5" customHeight="1">
      <c r="N321" s="192"/>
    </row>
    <row r="322" ht="19.5" customHeight="1">
      <c r="N322" s="192"/>
    </row>
    <row r="323" ht="19.5" customHeight="1">
      <c r="N323" s="192"/>
    </row>
    <row r="324" ht="19.5" customHeight="1">
      <c r="N324" s="192"/>
    </row>
    <row r="325" ht="19.5" customHeight="1">
      <c r="N325" s="192"/>
    </row>
    <row r="326" ht="19.5" customHeight="1">
      <c r="N326" s="192"/>
    </row>
    <row r="327" ht="19.5" customHeight="1">
      <c r="N327" s="192"/>
    </row>
    <row r="328" ht="19.5" customHeight="1">
      <c r="N328" s="192"/>
    </row>
    <row r="329" ht="19.5" customHeight="1">
      <c r="N329" s="192"/>
    </row>
    <row r="330" ht="19.5" customHeight="1">
      <c r="N330" s="192"/>
    </row>
    <row r="331" ht="19.5" customHeight="1">
      <c r="N331" s="192"/>
    </row>
    <row r="332" ht="19.5" customHeight="1">
      <c r="N332" s="192"/>
    </row>
    <row r="333" ht="19.5" customHeight="1">
      <c r="N333" s="192"/>
    </row>
    <row r="334" ht="19.5" customHeight="1">
      <c r="N334" s="192"/>
    </row>
    <row r="335" ht="19.5" customHeight="1">
      <c r="N335" s="192"/>
    </row>
    <row r="336" ht="19.5" customHeight="1">
      <c r="N336" s="192"/>
    </row>
    <row r="337" ht="19.5" customHeight="1">
      <c r="N337" s="192"/>
    </row>
    <row r="338" ht="19.5" customHeight="1">
      <c r="N338" s="192"/>
    </row>
    <row r="339" ht="19.5" customHeight="1">
      <c r="N339" s="192"/>
    </row>
    <row r="340" ht="19.5" customHeight="1">
      <c r="N340" s="192"/>
    </row>
    <row r="341" ht="19.5" customHeight="1">
      <c r="N341" s="192"/>
    </row>
    <row r="342" ht="19.5" customHeight="1">
      <c r="N342" s="192"/>
    </row>
    <row r="343" ht="19.5" customHeight="1">
      <c r="N343" s="192"/>
    </row>
    <row r="344" ht="19.5" customHeight="1">
      <c r="N344" s="192"/>
    </row>
    <row r="345" ht="19.5" customHeight="1">
      <c r="N345" s="192"/>
    </row>
    <row r="346" ht="19.5" customHeight="1">
      <c r="N346" s="192"/>
    </row>
    <row r="347" ht="19.5" customHeight="1">
      <c r="N347" s="192"/>
    </row>
    <row r="348" ht="19.5" customHeight="1">
      <c r="N348" s="192"/>
    </row>
    <row r="349" ht="19.5" customHeight="1">
      <c r="N349" s="192"/>
    </row>
    <row r="350" ht="19.5" customHeight="1">
      <c r="N350" s="192"/>
    </row>
    <row r="351" ht="19.5" customHeight="1">
      <c r="N351" s="192"/>
    </row>
    <row r="352" ht="19.5" customHeight="1">
      <c r="N352" s="192"/>
    </row>
    <row r="353" ht="19.5" customHeight="1">
      <c r="N353" s="192"/>
    </row>
    <row r="354" ht="19.5" customHeight="1">
      <c r="N354" s="192"/>
    </row>
    <row r="355" ht="19.5" customHeight="1">
      <c r="N355" s="192"/>
    </row>
    <row r="356" ht="19.5" customHeight="1">
      <c r="N356" s="192"/>
    </row>
    <row r="357" ht="19.5" customHeight="1">
      <c r="N357" s="192"/>
    </row>
    <row r="358" ht="19.5" customHeight="1">
      <c r="N358" s="192"/>
    </row>
    <row r="359" ht="19.5" customHeight="1">
      <c r="N359" s="192"/>
    </row>
    <row r="360" ht="19.5" customHeight="1">
      <c r="N360" s="192"/>
    </row>
    <row r="361" ht="19.5" customHeight="1">
      <c r="N361" s="192"/>
    </row>
    <row r="362" ht="19.5" customHeight="1">
      <c r="N362" s="192"/>
    </row>
    <row r="363" ht="19.5" customHeight="1">
      <c r="N363" s="192"/>
    </row>
    <row r="364" ht="19.5" customHeight="1">
      <c r="N364" s="192"/>
    </row>
    <row r="365" ht="19.5" customHeight="1">
      <c r="N365" s="192"/>
    </row>
    <row r="366" ht="19.5" customHeight="1">
      <c r="N366" s="192"/>
    </row>
    <row r="367" ht="19.5" customHeight="1">
      <c r="N367" s="192"/>
    </row>
    <row r="368" ht="19.5" customHeight="1">
      <c r="N368" s="192"/>
    </row>
    <row r="369" ht="19.5" customHeight="1">
      <c r="N369" s="192"/>
    </row>
    <row r="370" ht="19.5" customHeight="1">
      <c r="N370" s="192"/>
    </row>
    <row r="371" ht="19.5" customHeight="1">
      <c r="N371" s="192"/>
    </row>
    <row r="372" ht="19.5" customHeight="1">
      <c r="N372" s="192"/>
    </row>
    <row r="373" ht="19.5" customHeight="1">
      <c r="N373" s="192"/>
    </row>
    <row r="374" ht="19.5" customHeight="1">
      <c r="N374" s="192"/>
    </row>
    <row r="375" ht="19.5" customHeight="1">
      <c r="N375" s="192"/>
    </row>
    <row r="376" ht="19.5" customHeight="1">
      <c r="N376" s="192"/>
    </row>
    <row r="377" ht="19.5" customHeight="1">
      <c r="N377" s="192"/>
    </row>
    <row r="378" ht="19.5" customHeight="1">
      <c r="N378" s="192"/>
    </row>
    <row r="379" ht="19.5" customHeight="1">
      <c r="N379" s="192"/>
    </row>
    <row r="380" ht="19.5" customHeight="1">
      <c r="N380" s="192"/>
    </row>
    <row r="381" ht="19.5" customHeight="1">
      <c r="N381" s="192"/>
    </row>
    <row r="382" ht="19.5" customHeight="1">
      <c r="N382" s="192"/>
    </row>
    <row r="383" ht="19.5" customHeight="1">
      <c r="N383" s="192"/>
    </row>
    <row r="384" ht="19.5" customHeight="1">
      <c r="N384" s="192"/>
    </row>
    <row r="385" ht="19.5" customHeight="1">
      <c r="N385" s="192"/>
    </row>
    <row r="386" ht="19.5" customHeight="1">
      <c r="N386" s="192"/>
    </row>
    <row r="387" ht="19.5" customHeight="1">
      <c r="N387" s="192"/>
    </row>
    <row r="388" ht="19.5" customHeight="1">
      <c r="N388" s="192"/>
    </row>
    <row r="389" ht="19.5" customHeight="1">
      <c r="N389" s="192"/>
    </row>
    <row r="390" ht="19.5" customHeight="1">
      <c r="N390" s="192"/>
    </row>
    <row r="391" ht="19.5" customHeight="1">
      <c r="N391" s="192"/>
    </row>
    <row r="392" ht="19.5" customHeight="1">
      <c r="N392" s="192"/>
    </row>
    <row r="393" ht="19.5" customHeight="1">
      <c r="N393" s="192"/>
    </row>
    <row r="394" ht="19.5" customHeight="1">
      <c r="N394" s="192"/>
    </row>
    <row r="395" ht="19.5" customHeight="1">
      <c r="N395" s="192"/>
    </row>
    <row r="396" ht="19.5" customHeight="1">
      <c r="N396" s="192"/>
    </row>
    <row r="397" ht="19.5" customHeight="1">
      <c r="N397" s="192"/>
    </row>
    <row r="398" ht="19.5" customHeight="1">
      <c r="N398" s="192"/>
    </row>
    <row r="399" ht="19.5" customHeight="1">
      <c r="N399" s="192"/>
    </row>
    <row r="400" ht="19.5" customHeight="1">
      <c r="N400" s="192"/>
    </row>
    <row r="401" ht="19.5" customHeight="1">
      <c r="N401" s="192"/>
    </row>
    <row r="402" ht="19.5" customHeight="1">
      <c r="N402" s="192"/>
    </row>
    <row r="403" ht="19.5" customHeight="1">
      <c r="N403" s="192"/>
    </row>
    <row r="404" ht="19.5" customHeight="1">
      <c r="N404" s="192"/>
    </row>
    <row r="405" ht="19.5" customHeight="1">
      <c r="N405" s="192"/>
    </row>
    <row r="406" ht="19.5" customHeight="1">
      <c r="N406" s="192"/>
    </row>
    <row r="407" ht="19.5" customHeight="1">
      <c r="N407" s="192"/>
    </row>
    <row r="408" ht="19.5" customHeight="1">
      <c r="N408" s="192"/>
    </row>
    <row r="409" ht="19.5" customHeight="1">
      <c r="N409" s="192"/>
    </row>
    <row r="410" ht="19.5" customHeight="1">
      <c r="N410" s="192"/>
    </row>
    <row r="411" ht="19.5" customHeight="1">
      <c r="N411" s="192"/>
    </row>
    <row r="412" ht="19.5" customHeight="1">
      <c r="N412" s="192"/>
    </row>
    <row r="413" ht="19.5" customHeight="1">
      <c r="N413" s="192"/>
    </row>
    <row r="414" ht="19.5" customHeight="1">
      <c r="N414" s="192"/>
    </row>
    <row r="415" ht="19.5" customHeight="1">
      <c r="N415" s="192"/>
    </row>
    <row r="416" ht="19.5" customHeight="1">
      <c r="N416" s="192"/>
    </row>
    <row r="417" ht="19.5" customHeight="1">
      <c r="N417" s="192"/>
    </row>
    <row r="418" ht="19.5" customHeight="1">
      <c r="N418" s="192"/>
    </row>
    <row r="419" ht="19.5" customHeight="1">
      <c r="N419" s="192"/>
    </row>
    <row r="420" ht="19.5" customHeight="1">
      <c r="N420" s="192"/>
    </row>
    <row r="421" ht="19.5" customHeight="1">
      <c r="N421" s="192"/>
    </row>
    <row r="422" ht="19.5" customHeight="1">
      <c r="N422" s="192"/>
    </row>
    <row r="423" ht="19.5" customHeight="1">
      <c r="N423" s="192"/>
    </row>
    <row r="424" ht="19.5" customHeight="1">
      <c r="N424" s="192"/>
    </row>
    <row r="425" ht="19.5" customHeight="1">
      <c r="N425" s="192"/>
    </row>
    <row r="426" ht="19.5" customHeight="1">
      <c r="N426" s="192"/>
    </row>
    <row r="427" ht="19.5" customHeight="1">
      <c r="N427" s="192"/>
    </row>
    <row r="428" ht="19.5" customHeight="1">
      <c r="N428" s="192"/>
    </row>
    <row r="429" ht="19.5" customHeight="1">
      <c r="N429" s="192"/>
    </row>
    <row r="430" ht="19.5" customHeight="1">
      <c r="N430" s="192"/>
    </row>
    <row r="431" ht="19.5" customHeight="1">
      <c r="N431" s="192"/>
    </row>
    <row r="432" ht="19.5" customHeight="1">
      <c r="N432" s="192"/>
    </row>
    <row r="433" ht="19.5" customHeight="1">
      <c r="N433" s="192"/>
    </row>
    <row r="434" ht="19.5" customHeight="1">
      <c r="N434" s="192"/>
    </row>
    <row r="435" ht="19.5" customHeight="1">
      <c r="N435" s="192"/>
    </row>
    <row r="436" ht="19.5" customHeight="1">
      <c r="N436" s="192"/>
    </row>
    <row r="437" ht="19.5" customHeight="1">
      <c r="N437" s="192"/>
    </row>
    <row r="438" ht="19.5" customHeight="1">
      <c r="N438" s="192"/>
    </row>
    <row r="439" ht="19.5" customHeight="1">
      <c r="N439" s="192"/>
    </row>
    <row r="440" ht="19.5" customHeight="1">
      <c r="N440" s="192"/>
    </row>
    <row r="441" ht="19.5" customHeight="1">
      <c r="N441" s="192"/>
    </row>
    <row r="442" ht="19.5" customHeight="1">
      <c r="N442" s="192"/>
    </row>
    <row r="443" ht="19.5" customHeight="1">
      <c r="N443" s="192"/>
    </row>
    <row r="444" ht="19.5" customHeight="1">
      <c r="N444" s="192"/>
    </row>
    <row r="445" ht="19.5" customHeight="1">
      <c r="N445" s="192"/>
    </row>
    <row r="446" ht="19.5" customHeight="1">
      <c r="N446" s="192"/>
    </row>
    <row r="447" ht="19.5" customHeight="1">
      <c r="N447" s="192"/>
    </row>
    <row r="448" ht="19.5" customHeight="1">
      <c r="N448" s="192"/>
    </row>
    <row r="449" ht="19.5" customHeight="1">
      <c r="N449" s="192"/>
    </row>
    <row r="450" ht="19.5" customHeight="1">
      <c r="N450" s="192"/>
    </row>
    <row r="451" ht="19.5" customHeight="1">
      <c r="N451" s="192"/>
    </row>
    <row r="452" ht="19.5" customHeight="1">
      <c r="N452" s="192"/>
    </row>
    <row r="453" ht="19.5" customHeight="1">
      <c r="N453" s="192"/>
    </row>
    <row r="454" ht="19.5" customHeight="1">
      <c r="N454" s="192"/>
    </row>
    <row r="455" ht="19.5" customHeight="1">
      <c r="N455" s="192"/>
    </row>
    <row r="456" ht="19.5" customHeight="1">
      <c r="N456" s="192"/>
    </row>
    <row r="457" ht="19.5" customHeight="1">
      <c r="N457" s="192"/>
    </row>
    <row r="458" ht="19.5" customHeight="1">
      <c r="N458" s="192"/>
    </row>
    <row r="459" ht="19.5" customHeight="1">
      <c r="N459" s="192"/>
    </row>
    <row r="460" ht="19.5" customHeight="1">
      <c r="N460" s="192"/>
    </row>
    <row r="461" ht="19.5" customHeight="1">
      <c r="N461" s="192"/>
    </row>
    <row r="462" ht="19.5" customHeight="1">
      <c r="N462" s="192"/>
    </row>
    <row r="463" ht="19.5" customHeight="1">
      <c r="N463" s="192"/>
    </row>
    <row r="464" ht="19.5" customHeight="1">
      <c r="N464" s="192"/>
    </row>
    <row r="465" ht="19.5" customHeight="1">
      <c r="N465" s="192"/>
    </row>
    <row r="466" ht="19.5" customHeight="1">
      <c r="N466" s="192"/>
    </row>
    <row r="467" ht="19.5" customHeight="1">
      <c r="N467" s="192"/>
    </row>
    <row r="468" ht="19.5" customHeight="1">
      <c r="N468" s="192"/>
    </row>
    <row r="469" ht="19.5" customHeight="1">
      <c r="N469" s="192"/>
    </row>
    <row r="470" ht="19.5" customHeight="1">
      <c r="N470" s="192"/>
    </row>
    <row r="471" ht="19.5" customHeight="1">
      <c r="N471" s="192"/>
    </row>
    <row r="472" ht="19.5" customHeight="1">
      <c r="N472" s="192"/>
    </row>
    <row r="473" ht="19.5" customHeight="1">
      <c r="N473" s="192"/>
    </row>
    <row r="474" ht="19.5" customHeight="1">
      <c r="N474" s="192"/>
    </row>
    <row r="475" ht="19.5" customHeight="1">
      <c r="N475" s="192"/>
    </row>
    <row r="476" ht="19.5" customHeight="1">
      <c r="N476" s="192"/>
    </row>
    <row r="477" ht="19.5" customHeight="1">
      <c r="N477" s="192"/>
    </row>
    <row r="478" ht="19.5" customHeight="1">
      <c r="N478" s="192"/>
    </row>
    <row r="479" ht="19.5" customHeight="1">
      <c r="N479" s="192"/>
    </row>
    <row r="480" ht="19.5" customHeight="1">
      <c r="N480" s="192"/>
    </row>
    <row r="481" ht="19.5" customHeight="1">
      <c r="N481" s="192"/>
    </row>
    <row r="482" ht="19.5" customHeight="1">
      <c r="N482" s="192"/>
    </row>
    <row r="483" ht="19.5" customHeight="1">
      <c r="N483" s="192"/>
    </row>
    <row r="484" ht="19.5" customHeight="1">
      <c r="N484" s="192"/>
    </row>
    <row r="485" ht="19.5" customHeight="1">
      <c r="N485" s="192"/>
    </row>
    <row r="486" ht="19.5" customHeight="1">
      <c r="N486" s="192"/>
    </row>
    <row r="487" ht="19.5" customHeight="1">
      <c r="N487" s="192"/>
    </row>
    <row r="488" ht="19.5" customHeight="1">
      <c r="N488" s="192"/>
    </row>
    <row r="489" ht="19.5" customHeight="1">
      <c r="N489" s="192"/>
    </row>
    <row r="490" ht="19.5" customHeight="1">
      <c r="N490" s="192"/>
    </row>
    <row r="491" ht="19.5" customHeight="1">
      <c r="N491" s="192"/>
    </row>
    <row r="492" ht="19.5" customHeight="1">
      <c r="N492" s="192"/>
    </row>
    <row r="493" ht="19.5" customHeight="1">
      <c r="N493" s="192"/>
    </row>
    <row r="494" ht="19.5" customHeight="1">
      <c r="N494" s="192"/>
    </row>
    <row r="495" ht="19.5" customHeight="1">
      <c r="N495" s="192"/>
    </row>
    <row r="496" ht="19.5" customHeight="1">
      <c r="N496" s="192"/>
    </row>
    <row r="497" ht="19.5" customHeight="1">
      <c r="N497" s="192"/>
    </row>
    <row r="498" ht="19.5" customHeight="1">
      <c r="N498" s="192"/>
    </row>
    <row r="499" ht="19.5" customHeight="1">
      <c r="N499" s="192"/>
    </row>
    <row r="500" ht="19.5" customHeight="1">
      <c r="N500" s="192"/>
    </row>
    <row r="501" ht="19.5" customHeight="1">
      <c r="N501" s="192"/>
    </row>
    <row r="502" ht="19.5" customHeight="1">
      <c r="N502" s="192"/>
    </row>
    <row r="503" ht="19.5" customHeight="1">
      <c r="N503" s="192"/>
    </row>
    <row r="504" ht="19.5" customHeight="1">
      <c r="N504" s="192"/>
    </row>
    <row r="505" ht="19.5" customHeight="1">
      <c r="N505" s="192"/>
    </row>
    <row r="506" ht="19.5" customHeight="1">
      <c r="N506" s="192"/>
    </row>
    <row r="507" ht="19.5" customHeight="1">
      <c r="N507" s="192"/>
    </row>
    <row r="508" ht="19.5" customHeight="1">
      <c r="N508" s="192"/>
    </row>
    <row r="509" ht="19.5" customHeight="1">
      <c r="N509" s="192"/>
    </row>
    <row r="510" ht="19.5" customHeight="1">
      <c r="N510" s="192"/>
    </row>
    <row r="511" ht="19.5" customHeight="1">
      <c r="N511" s="192"/>
    </row>
    <row r="512" ht="19.5" customHeight="1">
      <c r="N512" s="192"/>
    </row>
    <row r="513" ht="19.5" customHeight="1">
      <c r="N513" s="192"/>
    </row>
    <row r="514" ht="19.5" customHeight="1">
      <c r="N514" s="192"/>
    </row>
    <row r="515" ht="19.5" customHeight="1">
      <c r="N515" s="192"/>
    </row>
    <row r="516" ht="19.5" customHeight="1">
      <c r="N516" s="192"/>
    </row>
    <row r="517" ht="19.5" customHeight="1">
      <c r="N517" s="192"/>
    </row>
    <row r="518" ht="19.5" customHeight="1">
      <c r="N518" s="192"/>
    </row>
    <row r="519" ht="19.5" customHeight="1">
      <c r="N519" s="192"/>
    </row>
    <row r="520" ht="19.5" customHeight="1">
      <c r="N520" s="192"/>
    </row>
    <row r="521" ht="19.5" customHeight="1">
      <c r="N521" s="192"/>
    </row>
    <row r="522" ht="19.5" customHeight="1">
      <c r="N522" s="192"/>
    </row>
    <row r="523" ht="19.5" customHeight="1">
      <c r="N523" s="192"/>
    </row>
    <row r="524" ht="19.5" customHeight="1">
      <c r="N524" s="192"/>
    </row>
    <row r="525" ht="19.5" customHeight="1">
      <c r="N525" s="192"/>
    </row>
    <row r="526" ht="19.5" customHeight="1">
      <c r="N526" s="192"/>
    </row>
    <row r="527" ht="19.5" customHeight="1">
      <c r="N527" s="192"/>
    </row>
    <row r="528" ht="19.5" customHeight="1">
      <c r="N528" s="192"/>
    </row>
    <row r="529" ht="19.5" customHeight="1">
      <c r="N529" s="192"/>
    </row>
    <row r="530" ht="19.5" customHeight="1">
      <c r="N530" s="192"/>
    </row>
    <row r="531" ht="19.5" customHeight="1">
      <c r="N531" s="192"/>
    </row>
    <row r="532" ht="19.5" customHeight="1">
      <c r="N532" s="192"/>
    </row>
    <row r="533" ht="19.5" customHeight="1">
      <c r="N533" s="192"/>
    </row>
    <row r="534" ht="19.5" customHeight="1">
      <c r="N534" s="192"/>
    </row>
    <row r="535" ht="19.5" customHeight="1">
      <c r="N535" s="192"/>
    </row>
    <row r="536" ht="19.5" customHeight="1">
      <c r="N536" s="192"/>
    </row>
    <row r="537" ht="19.5" customHeight="1">
      <c r="N537" s="192"/>
    </row>
    <row r="538" ht="19.5" customHeight="1">
      <c r="N538" s="192"/>
    </row>
    <row r="539" ht="19.5" customHeight="1">
      <c r="N539" s="192"/>
    </row>
    <row r="540" ht="19.5" customHeight="1">
      <c r="N540" s="192"/>
    </row>
    <row r="541" ht="19.5" customHeight="1">
      <c r="N541" s="192"/>
    </row>
    <row r="542" ht="19.5" customHeight="1">
      <c r="N542" s="192"/>
    </row>
    <row r="543" ht="19.5" customHeight="1">
      <c r="N543" s="192"/>
    </row>
    <row r="544" ht="19.5" customHeight="1">
      <c r="N544" s="192"/>
    </row>
    <row r="545" ht="19.5" customHeight="1">
      <c r="N545" s="192"/>
    </row>
    <row r="546" ht="19.5" customHeight="1">
      <c r="N546" s="192"/>
    </row>
    <row r="547" ht="19.5" customHeight="1">
      <c r="N547" s="192"/>
    </row>
    <row r="548" ht="19.5" customHeight="1">
      <c r="N548" s="192"/>
    </row>
    <row r="549" ht="19.5" customHeight="1">
      <c r="N549" s="192"/>
    </row>
    <row r="550" ht="19.5" customHeight="1">
      <c r="N550" s="192"/>
    </row>
    <row r="551" ht="19.5" customHeight="1">
      <c r="N551" s="192"/>
    </row>
    <row r="552" ht="19.5" customHeight="1">
      <c r="N552" s="192"/>
    </row>
    <row r="553" ht="19.5" customHeight="1">
      <c r="N553" s="192"/>
    </row>
    <row r="554" ht="19.5" customHeight="1">
      <c r="N554" s="192"/>
    </row>
    <row r="555" ht="19.5" customHeight="1">
      <c r="N555" s="192"/>
    </row>
    <row r="556" ht="19.5" customHeight="1">
      <c r="N556" s="192"/>
    </row>
    <row r="557" ht="19.5" customHeight="1">
      <c r="N557" s="192"/>
    </row>
    <row r="558" ht="19.5" customHeight="1">
      <c r="N558" s="192"/>
    </row>
    <row r="559" ht="19.5" customHeight="1">
      <c r="N559" s="192"/>
    </row>
    <row r="560" ht="19.5" customHeight="1">
      <c r="N560" s="192"/>
    </row>
    <row r="561" ht="19.5" customHeight="1">
      <c r="N561" s="192"/>
    </row>
    <row r="562" ht="19.5" customHeight="1">
      <c r="N562" s="192"/>
    </row>
    <row r="563" ht="19.5" customHeight="1">
      <c r="N563" s="192"/>
    </row>
    <row r="564" ht="19.5" customHeight="1">
      <c r="N564" s="192"/>
    </row>
    <row r="565" ht="19.5" customHeight="1">
      <c r="N565" s="192"/>
    </row>
    <row r="566" ht="19.5" customHeight="1">
      <c r="N566" s="192"/>
    </row>
    <row r="567" ht="19.5" customHeight="1">
      <c r="N567" s="192"/>
    </row>
    <row r="568" ht="19.5" customHeight="1">
      <c r="N568" s="192"/>
    </row>
    <row r="569" ht="19.5" customHeight="1">
      <c r="N569" s="192"/>
    </row>
    <row r="570" ht="19.5" customHeight="1">
      <c r="N570" s="192"/>
    </row>
    <row r="571" ht="19.5" customHeight="1">
      <c r="N571" s="192"/>
    </row>
    <row r="572" ht="19.5" customHeight="1">
      <c r="N572" s="192"/>
    </row>
    <row r="573" ht="19.5" customHeight="1">
      <c r="N573" s="192"/>
    </row>
    <row r="574" ht="19.5" customHeight="1">
      <c r="N574" s="192"/>
    </row>
    <row r="575" ht="19.5" customHeight="1">
      <c r="N575" s="192"/>
    </row>
    <row r="576" ht="19.5" customHeight="1">
      <c r="N576" s="192"/>
    </row>
    <row r="577" ht="19.5" customHeight="1">
      <c r="N577" s="192"/>
    </row>
    <row r="578" ht="19.5" customHeight="1">
      <c r="N578" s="192"/>
    </row>
    <row r="579" ht="19.5" customHeight="1">
      <c r="N579" s="192"/>
    </row>
    <row r="580" ht="19.5" customHeight="1">
      <c r="N580" s="192"/>
    </row>
    <row r="581" ht="19.5" customHeight="1">
      <c r="N581" s="192"/>
    </row>
    <row r="582" ht="19.5" customHeight="1">
      <c r="N582" s="192"/>
    </row>
    <row r="583" ht="19.5" customHeight="1">
      <c r="N583" s="192"/>
    </row>
    <row r="584" ht="19.5" customHeight="1">
      <c r="N584" s="192"/>
    </row>
    <row r="585" ht="19.5" customHeight="1">
      <c r="N585" s="192"/>
    </row>
    <row r="586" ht="19.5" customHeight="1">
      <c r="N586" s="192"/>
    </row>
    <row r="587" ht="19.5" customHeight="1">
      <c r="N587" s="192"/>
    </row>
    <row r="588" ht="19.5" customHeight="1">
      <c r="N588" s="192"/>
    </row>
    <row r="589" ht="19.5" customHeight="1">
      <c r="N589" s="192"/>
    </row>
    <row r="590" ht="19.5" customHeight="1">
      <c r="N590" s="192"/>
    </row>
    <row r="591" ht="19.5" customHeight="1">
      <c r="N591" s="192"/>
    </row>
    <row r="592" ht="19.5" customHeight="1">
      <c r="N592" s="192"/>
    </row>
    <row r="593" ht="19.5" customHeight="1">
      <c r="N593" s="192"/>
    </row>
    <row r="594" ht="19.5" customHeight="1">
      <c r="N594" s="192"/>
    </row>
    <row r="595" ht="19.5" customHeight="1">
      <c r="N595" s="192"/>
    </row>
    <row r="596" ht="19.5" customHeight="1">
      <c r="N596" s="192"/>
    </row>
    <row r="597" ht="19.5" customHeight="1">
      <c r="N597" s="192"/>
    </row>
    <row r="598" ht="19.5" customHeight="1">
      <c r="N598" s="192"/>
    </row>
    <row r="599" ht="19.5" customHeight="1">
      <c r="N599" s="192"/>
    </row>
    <row r="600" ht="19.5" customHeight="1">
      <c r="N600" s="192"/>
    </row>
    <row r="601" ht="19.5" customHeight="1">
      <c r="N601" s="192"/>
    </row>
    <row r="602" ht="19.5" customHeight="1">
      <c r="N602" s="192"/>
    </row>
    <row r="603" ht="19.5" customHeight="1">
      <c r="N603" s="192"/>
    </row>
    <row r="604" ht="19.5" customHeight="1">
      <c r="N604" s="192"/>
    </row>
    <row r="605" ht="19.5" customHeight="1">
      <c r="N605" s="192"/>
    </row>
    <row r="606" ht="19.5" customHeight="1">
      <c r="N606" s="192"/>
    </row>
    <row r="607" ht="19.5" customHeight="1">
      <c r="N607" s="192"/>
    </row>
    <row r="608" ht="19.5" customHeight="1">
      <c r="N608" s="192"/>
    </row>
    <row r="609" ht="19.5" customHeight="1">
      <c r="N609" s="192"/>
    </row>
    <row r="610" ht="19.5" customHeight="1">
      <c r="N610" s="192"/>
    </row>
    <row r="611" ht="19.5" customHeight="1">
      <c r="N611" s="192"/>
    </row>
    <row r="612" ht="19.5" customHeight="1">
      <c r="N612" s="192"/>
    </row>
    <row r="613" ht="19.5" customHeight="1">
      <c r="N613" s="192"/>
    </row>
    <row r="614" ht="19.5" customHeight="1">
      <c r="N614" s="192"/>
    </row>
    <row r="615" ht="19.5" customHeight="1">
      <c r="N615" s="192"/>
    </row>
    <row r="616" ht="19.5" customHeight="1">
      <c r="N616" s="192"/>
    </row>
    <row r="617" ht="19.5" customHeight="1">
      <c r="N617" s="192"/>
    </row>
    <row r="618" ht="19.5" customHeight="1">
      <c r="N618" s="192"/>
    </row>
    <row r="619" ht="19.5" customHeight="1">
      <c r="N619" s="192"/>
    </row>
    <row r="620" ht="19.5" customHeight="1">
      <c r="N620" s="192"/>
    </row>
    <row r="621" ht="19.5" customHeight="1">
      <c r="N621" s="192"/>
    </row>
    <row r="622" ht="19.5" customHeight="1">
      <c r="N622" s="192"/>
    </row>
    <row r="623" ht="19.5" customHeight="1">
      <c r="N623" s="192"/>
    </row>
    <row r="624" ht="19.5" customHeight="1">
      <c r="N624" s="192"/>
    </row>
    <row r="625" ht="19.5" customHeight="1">
      <c r="N625" s="192"/>
    </row>
    <row r="626" ht="19.5" customHeight="1">
      <c r="N626" s="192"/>
    </row>
    <row r="627" ht="19.5" customHeight="1">
      <c r="N627" s="192"/>
    </row>
    <row r="628" ht="19.5" customHeight="1">
      <c r="N628" s="192"/>
    </row>
    <row r="629" ht="19.5" customHeight="1">
      <c r="N629" s="192"/>
    </row>
    <row r="630" ht="19.5" customHeight="1">
      <c r="N630" s="192"/>
    </row>
    <row r="631" ht="19.5" customHeight="1">
      <c r="N631" s="192"/>
    </row>
    <row r="632" ht="19.5" customHeight="1">
      <c r="N632" s="192"/>
    </row>
    <row r="633" ht="19.5" customHeight="1">
      <c r="N633" s="192"/>
    </row>
    <row r="634" ht="19.5" customHeight="1">
      <c r="N634" s="192"/>
    </row>
    <row r="635" ht="19.5" customHeight="1">
      <c r="N635" s="192"/>
    </row>
    <row r="636" ht="19.5" customHeight="1">
      <c r="N636" s="192"/>
    </row>
    <row r="637" ht="19.5" customHeight="1">
      <c r="N637" s="192"/>
    </row>
    <row r="638" ht="19.5" customHeight="1">
      <c r="N638" s="192"/>
    </row>
    <row r="639" ht="19.5" customHeight="1">
      <c r="N639" s="192"/>
    </row>
    <row r="640" ht="19.5" customHeight="1">
      <c r="N640" s="192"/>
    </row>
    <row r="641" ht="19.5" customHeight="1">
      <c r="N641" s="192"/>
    </row>
    <row r="642" ht="19.5" customHeight="1">
      <c r="N642" s="192"/>
    </row>
    <row r="643" ht="19.5" customHeight="1">
      <c r="N643" s="192"/>
    </row>
    <row r="644" ht="19.5" customHeight="1">
      <c r="N644" s="192"/>
    </row>
    <row r="645" ht="19.5" customHeight="1">
      <c r="N645" s="192"/>
    </row>
    <row r="646" ht="19.5" customHeight="1">
      <c r="N646" s="192"/>
    </row>
    <row r="647" ht="19.5" customHeight="1">
      <c r="N647" s="192"/>
    </row>
    <row r="648" ht="19.5" customHeight="1">
      <c r="N648" s="192"/>
    </row>
    <row r="649" ht="19.5" customHeight="1">
      <c r="N649" s="192"/>
    </row>
    <row r="650" ht="19.5" customHeight="1">
      <c r="N650" s="192"/>
    </row>
    <row r="651" ht="19.5" customHeight="1">
      <c r="N651" s="192"/>
    </row>
    <row r="652" ht="19.5" customHeight="1">
      <c r="N652" s="192"/>
    </row>
    <row r="653" ht="19.5" customHeight="1">
      <c r="N653" s="192"/>
    </row>
    <row r="654" ht="19.5" customHeight="1">
      <c r="N654" s="192"/>
    </row>
    <row r="655" ht="19.5" customHeight="1">
      <c r="N655" s="192"/>
    </row>
    <row r="656" ht="19.5" customHeight="1">
      <c r="N656" s="192"/>
    </row>
    <row r="657" ht="19.5" customHeight="1">
      <c r="N657" s="192"/>
    </row>
    <row r="658" ht="19.5" customHeight="1">
      <c r="N658" s="192"/>
    </row>
    <row r="659" ht="19.5" customHeight="1">
      <c r="N659" s="192"/>
    </row>
    <row r="660" ht="19.5" customHeight="1">
      <c r="N660" s="192"/>
    </row>
    <row r="661" ht="19.5" customHeight="1">
      <c r="N661" s="192"/>
    </row>
    <row r="662" ht="19.5" customHeight="1">
      <c r="N662" s="192"/>
    </row>
    <row r="663" ht="19.5" customHeight="1">
      <c r="N663" s="192"/>
    </row>
    <row r="664" ht="19.5" customHeight="1">
      <c r="N664" s="192"/>
    </row>
    <row r="665" ht="19.5" customHeight="1">
      <c r="N665" s="192"/>
    </row>
    <row r="666" ht="19.5" customHeight="1">
      <c r="N666" s="192"/>
    </row>
    <row r="667" ht="19.5" customHeight="1">
      <c r="N667" s="192"/>
    </row>
    <row r="668" ht="19.5" customHeight="1">
      <c r="N668" s="192"/>
    </row>
    <row r="669" ht="19.5" customHeight="1">
      <c r="N669" s="192"/>
    </row>
    <row r="670" ht="19.5" customHeight="1">
      <c r="N670" s="192"/>
    </row>
    <row r="671" ht="19.5" customHeight="1">
      <c r="N671" s="192"/>
    </row>
    <row r="672" ht="19.5" customHeight="1">
      <c r="N672" s="192"/>
    </row>
    <row r="673" ht="19.5" customHeight="1">
      <c r="N673" s="192"/>
    </row>
    <row r="674" ht="19.5" customHeight="1">
      <c r="N674" s="192"/>
    </row>
    <row r="675" ht="19.5" customHeight="1">
      <c r="N675" s="192"/>
    </row>
    <row r="676" ht="19.5" customHeight="1">
      <c r="N676" s="192"/>
    </row>
    <row r="677" ht="19.5" customHeight="1">
      <c r="N677" s="192"/>
    </row>
    <row r="678" ht="19.5" customHeight="1">
      <c r="N678" s="192"/>
    </row>
    <row r="679" ht="19.5" customHeight="1">
      <c r="N679" s="192"/>
    </row>
    <row r="680" ht="19.5" customHeight="1">
      <c r="N680" s="192"/>
    </row>
    <row r="681" ht="19.5" customHeight="1">
      <c r="N681" s="192"/>
    </row>
    <row r="682" ht="19.5" customHeight="1">
      <c r="N682" s="192"/>
    </row>
    <row r="683" ht="19.5" customHeight="1">
      <c r="N683" s="192"/>
    </row>
    <row r="684" ht="19.5" customHeight="1">
      <c r="N684" s="192"/>
    </row>
    <row r="685" ht="19.5" customHeight="1">
      <c r="N685" s="192"/>
    </row>
    <row r="686" ht="19.5" customHeight="1">
      <c r="N686" s="192"/>
    </row>
    <row r="687" ht="19.5" customHeight="1">
      <c r="N687" s="192"/>
    </row>
    <row r="688" ht="19.5" customHeight="1">
      <c r="N688" s="192"/>
    </row>
    <row r="689" ht="19.5" customHeight="1">
      <c r="N689" s="192"/>
    </row>
    <row r="690" ht="19.5" customHeight="1">
      <c r="N690" s="192"/>
    </row>
    <row r="691" ht="19.5" customHeight="1">
      <c r="N691" s="192"/>
    </row>
    <row r="692" ht="19.5" customHeight="1">
      <c r="N692" s="192"/>
    </row>
    <row r="693" ht="19.5" customHeight="1">
      <c r="N693" s="192"/>
    </row>
    <row r="694" ht="19.5" customHeight="1">
      <c r="N694" s="192"/>
    </row>
    <row r="695" ht="19.5" customHeight="1">
      <c r="N695" s="192"/>
    </row>
    <row r="696" ht="19.5" customHeight="1">
      <c r="N696" s="192"/>
    </row>
    <row r="697" ht="19.5" customHeight="1">
      <c r="N697" s="192"/>
    </row>
    <row r="698" ht="19.5" customHeight="1">
      <c r="N698" s="192"/>
    </row>
    <row r="699" ht="19.5" customHeight="1">
      <c r="N699" s="192"/>
    </row>
    <row r="700" ht="19.5" customHeight="1">
      <c r="N700" s="192"/>
    </row>
    <row r="701" ht="19.5" customHeight="1">
      <c r="N701" s="192"/>
    </row>
    <row r="702" ht="19.5" customHeight="1">
      <c r="N702" s="192"/>
    </row>
    <row r="703" ht="19.5" customHeight="1">
      <c r="N703" s="192"/>
    </row>
    <row r="704" ht="19.5" customHeight="1">
      <c r="N704" s="192"/>
    </row>
    <row r="705" ht="19.5" customHeight="1">
      <c r="N705" s="192"/>
    </row>
    <row r="706" ht="19.5" customHeight="1">
      <c r="N706" s="192"/>
    </row>
    <row r="707" ht="19.5" customHeight="1">
      <c r="N707" s="192"/>
    </row>
    <row r="708" ht="19.5" customHeight="1">
      <c r="N708" s="192"/>
    </row>
    <row r="709" ht="19.5" customHeight="1">
      <c r="N709" s="192"/>
    </row>
    <row r="710" ht="19.5" customHeight="1">
      <c r="N710" s="192"/>
    </row>
    <row r="711" ht="19.5" customHeight="1">
      <c r="N711" s="192"/>
    </row>
    <row r="712" ht="19.5" customHeight="1">
      <c r="N712" s="192"/>
    </row>
    <row r="713" ht="19.5" customHeight="1">
      <c r="N713" s="192"/>
    </row>
    <row r="714" ht="19.5" customHeight="1">
      <c r="N714" s="192"/>
    </row>
    <row r="715" ht="19.5" customHeight="1">
      <c r="N715" s="192"/>
    </row>
    <row r="716" ht="19.5" customHeight="1">
      <c r="N716" s="192"/>
    </row>
    <row r="717" ht="19.5" customHeight="1">
      <c r="N717" s="192"/>
    </row>
    <row r="718" ht="19.5" customHeight="1">
      <c r="N718" s="192"/>
    </row>
    <row r="719" ht="19.5" customHeight="1">
      <c r="N719" s="192"/>
    </row>
    <row r="720" ht="19.5" customHeight="1">
      <c r="N720" s="192"/>
    </row>
    <row r="721" ht="19.5" customHeight="1">
      <c r="N721" s="192"/>
    </row>
    <row r="722" ht="19.5" customHeight="1">
      <c r="N722" s="192"/>
    </row>
    <row r="723" ht="19.5" customHeight="1">
      <c r="N723" s="192"/>
    </row>
    <row r="724" ht="19.5" customHeight="1">
      <c r="N724" s="192"/>
    </row>
    <row r="725" ht="19.5" customHeight="1">
      <c r="N725" s="192"/>
    </row>
    <row r="726" ht="19.5" customHeight="1">
      <c r="N726" s="192"/>
    </row>
    <row r="727" ht="19.5" customHeight="1">
      <c r="N727" s="192"/>
    </row>
    <row r="728" ht="19.5" customHeight="1">
      <c r="N728" s="192"/>
    </row>
    <row r="729" ht="19.5" customHeight="1">
      <c r="N729" s="192"/>
    </row>
    <row r="730" ht="19.5" customHeight="1">
      <c r="N730" s="192"/>
    </row>
    <row r="731" ht="19.5" customHeight="1">
      <c r="N731" s="192"/>
    </row>
    <row r="732" ht="19.5" customHeight="1">
      <c r="N732" s="192"/>
    </row>
    <row r="733" ht="19.5" customHeight="1">
      <c r="N733" s="192"/>
    </row>
    <row r="734" ht="19.5" customHeight="1">
      <c r="N734" s="192"/>
    </row>
    <row r="735" ht="19.5" customHeight="1">
      <c r="N735" s="192"/>
    </row>
    <row r="736" ht="19.5" customHeight="1">
      <c r="N736" s="192"/>
    </row>
    <row r="737" ht="19.5" customHeight="1">
      <c r="N737" s="192"/>
    </row>
    <row r="738" ht="19.5" customHeight="1">
      <c r="N738" s="192"/>
    </row>
    <row r="739" ht="19.5" customHeight="1">
      <c r="N739" s="192"/>
    </row>
    <row r="740" ht="19.5" customHeight="1">
      <c r="N740" s="192"/>
    </row>
    <row r="741" ht="19.5" customHeight="1">
      <c r="N741" s="192"/>
    </row>
    <row r="742" ht="19.5" customHeight="1">
      <c r="N742" s="192"/>
    </row>
    <row r="743" ht="19.5" customHeight="1">
      <c r="N743" s="192"/>
    </row>
    <row r="744" ht="19.5" customHeight="1">
      <c r="N744" s="192"/>
    </row>
    <row r="745" ht="19.5" customHeight="1">
      <c r="N745" s="192"/>
    </row>
    <row r="746" ht="19.5" customHeight="1">
      <c r="N746" s="192"/>
    </row>
    <row r="747" ht="19.5" customHeight="1">
      <c r="N747" s="192"/>
    </row>
    <row r="748" ht="19.5" customHeight="1">
      <c r="N748" s="192"/>
    </row>
    <row r="749" ht="19.5" customHeight="1">
      <c r="N749" s="192"/>
    </row>
    <row r="750" ht="19.5" customHeight="1">
      <c r="N750" s="192"/>
    </row>
    <row r="751" ht="19.5" customHeight="1">
      <c r="N751" s="192"/>
    </row>
    <row r="752" ht="19.5" customHeight="1">
      <c r="N752" s="192"/>
    </row>
    <row r="753" ht="19.5" customHeight="1">
      <c r="N753" s="192"/>
    </row>
    <row r="754" ht="19.5" customHeight="1">
      <c r="N754" s="192"/>
    </row>
    <row r="755" ht="19.5" customHeight="1">
      <c r="N755" s="192"/>
    </row>
    <row r="756" ht="19.5" customHeight="1">
      <c r="N756" s="192"/>
    </row>
    <row r="757" ht="19.5" customHeight="1">
      <c r="N757" s="192"/>
    </row>
    <row r="758" ht="19.5" customHeight="1">
      <c r="N758" s="192"/>
    </row>
    <row r="759" ht="19.5" customHeight="1">
      <c r="N759" s="192"/>
    </row>
    <row r="760" ht="19.5" customHeight="1">
      <c r="N760" s="192"/>
    </row>
    <row r="761" ht="19.5" customHeight="1">
      <c r="N761" s="192"/>
    </row>
    <row r="762" ht="19.5" customHeight="1">
      <c r="N762" s="192"/>
    </row>
    <row r="763" ht="19.5" customHeight="1">
      <c r="N763" s="192"/>
    </row>
    <row r="764" ht="19.5" customHeight="1">
      <c r="N764" s="192"/>
    </row>
    <row r="765" ht="19.5" customHeight="1">
      <c r="N765" s="192"/>
    </row>
    <row r="766" ht="19.5" customHeight="1">
      <c r="N766" s="192"/>
    </row>
    <row r="767" ht="19.5" customHeight="1">
      <c r="N767" s="192"/>
    </row>
    <row r="768" ht="19.5" customHeight="1">
      <c r="N768" s="192"/>
    </row>
    <row r="769" ht="19.5" customHeight="1">
      <c r="N769" s="192"/>
    </row>
    <row r="770" ht="19.5" customHeight="1">
      <c r="N770" s="192"/>
    </row>
    <row r="771" ht="19.5" customHeight="1">
      <c r="N771" s="192"/>
    </row>
    <row r="772" ht="19.5" customHeight="1">
      <c r="N772" s="192"/>
    </row>
    <row r="773" ht="19.5" customHeight="1">
      <c r="N773" s="192"/>
    </row>
    <row r="774" ht="19.5" customHeight="1">
      <c r="N774" s="192"/>
    </row>
    <row r="775" ht="19.5" customHeight="1">
      <c r="N775" s="192"/>
    </row>
    <row r="776" ht="19.5" customHeight="1">
      <c r="N776" s="192"/>
    </row>
    <row r="777" ht="19.5" customHeight="1">
      <c r="N777" s="192"/>
    </row>
    <row r="778" ht="19.5" customHeight="1">
      <c r="N778" s="192"/>
    </row>
    <row r="779" ht="19.5" customHeight="1">
      <c r="N779" s="192"/>
    </row>
    <row r="780" ht="19.5" customHeight="1">
      <c r="N780" s="192"/>
    </row>
    <row r="781" ht="19.5" customHeight="1">
      <c r="N781" s="192"/>
    </row>
    <row r="782" ht="19.5" customHeight="1">
      <c r="N782" s="192"/>
    </row>
    <row r="783" ht="19.5" customHeight="1">
      <c r="N783" s="192"/>
    </row>
    <row r="784" ht="19.5" customHeight="1">
      <c r="N784" s="192"/>
    </row>
    <row r="785" ht="19.5" customHeight="1">
      <c r="N785" s="192"/>
    </row>
    <row r="786" ht="19.5" customHeight="1">
      <c r="N786" s="192"/>
    </row>
    <row r="787" ht="19.5" customHeight="1">
      <c r="N787" s="192"/>
    </row>
    <row r="788" ht="19.5" customHeight="1">
      <c r="N788" s="192"/>
    </row>
    <row r="789" ht="19.5" customHeight="1">
      <c r="N789" s="192"/>
    </row>
    <row r="790" ht="19.5" customHeight="1">
      <c r="N790" s="192"/>
    </row>
    <row r="791" ht="19.5" customHeight="1">
      <c r="N791" s="192"/>
    </row>
    <row r="792" ht="19.5" customHeight="1">
      <c r="N792" s="192"/>
    </row>
    <row r="793" ht="19.5" customHeight="1">
      <c r="N793" s="192"/>
    </row>
    <row r="794" ht="19.5" customHeight="1">
      <c r="N794" s="192"/>
    </row>
    <row r="795" ht="19.5" customHeight="1">
      <c r="N795" s="192"/>
    </row>
    <row r="796" ht="19.5" customHeight="1">
      <c r="N796" s="192"/>
    </row>
    <row r="797" ht="19.5" customHeight="1">
      <c r="N797" s="192"/>
    </row>
    <row r="798" ht="19.5" customHeight="1">
      <c r="N798" s="192"/>
    </row>
    <row r="799" ht="19.5" customHeight="1">
      <c r="N799" s="192"/>
    </row>
    <row r="800" ht="19.5" customHeight="1">
      <c r="N800" s="192"/>
    </row>
    <row r="801" ht="19.5" customHeight="1">
      <c r="N801" s="192"/>
    </row>
    <row r="802" ht="19.5" customHeight="1">
      <c r="N802" s="192"/>
    </row>
    <row r="803" ht="19.5" customHeight="1">
      <c r="N803" s="192"/>
    </row>
    <row r="804" ht="19.5" customHeight="1">
      <c r="N804" s="192"/>
    </row>
    <row r="805" ht="19.5" customHeight="1">
      <c r="N805" s="192"/>
    </row>
    <row r="806" ht="19.5" customHeight="1">
      <c r="N806" s="192"/>
    </row>
    <row r="807" ht="19.5" customHeight="1">
      <c r="N807" s="192"/>
    </row>
    <row r="808" ht="19.5" customHeight="1">
      <c r="N808" s="192"/>
    </row>
    <row r="809" ht="19.5" customHeight="1">
      <c r="N809" s="192"/>
    </row>
    <row r="810" ht="19.5" customHeight="1">
      <c r="N810" s="192"/>
    </row>
    <row r="811" ht="19.5" customHeight="1">
      <c r="N811" s="192"/>
    </row>
    <row r="812" ht="19.5" customHeight="1">
      <c r="N812" s="192"/>
    </row>
    <row r="813" ht="19.5" customHeight="1">
      <c r="N813" s="192"/>
    </row>
    <row r="814" ht="19.5" customHeight="1">
      <c r="N814" s="192"/>
    </row>
    <row r="815" ht="19.5" customHeight="1">
      <c r="N815" s="192"/>
    </row>
    <row r="816" ht="19.5" customHeight="1">
      <c r="N816" s="192"/>
    </row>
    <row r="817" ht="19.5" customHeight="1">
      <c r="N817" s="192"/>
    </row>
    <row r="818" ht="19.5" customHeight="1">
      <c r="N818" s="192"/>
    </row>
    <row r="819" ht="19.5" customHeight="1">
      <c r="N819" s="192"/>
    </row>
    <row r="820" ht="19.5" customHeight="1">
      <c r="N820" s="192"/>
    </row>
    <row r="821" ht="19.5" customHeight="1">
      <c r="N821" s="192"/>
    </row>
    <row r="822" ht="19.5" customHeight="1">
      <c r="N822" s="192"/>
    </row>
    <row r="823" ht="19.5" customHeight="1">
      <c r="N823" s="192"/>
    </row>
    <row r="824" ht="19.5" customHeight="1">
      <c r="N824" s="192"/>
    </row>
    <row r="825" ht="19.5" customHeight="1">
      <c r="N825" s="192"/>
    </row>
    <row r="826" ht="19.5" customHeight="1">
      <c r="N826" s="192"/>
    </row>
    <row r="827" ht="19.5" customHeight="1">
      <c r="N827" s="192"/>
    </row>
    <row r="828" ht="19.5" customHeight="1">
      <c r="N828" s="192"/>
    </row>
    <row r="829" ht="19.5" customHeight="1">
      <c r="N829" s="192"/>
    </row>
    <row r="830" ht="19.5" customHeight="1">
      <c r="N830" s="192"/>
    </row>
    <row r="831" ht="19.5" customHeight="1">
      <c r="N831" s="192"/>
    </row>
    <row r="832" ht="19.5" customHeight="1">
      <c r="N832" s="192"/>
    </row>
    <row r="833" ht="19.5" customHeight="1">
      <c r="N833" s="192"/>
    </row>
    <row r="834" ht="19.5" customHeight="1">
      <c r="N834" s="192"/>
    </row>
    <row r="835" ht="19.5" customHeight="1">
      <c r="N835" s="192"/>
    </row>
    <row r="836" ht="19.5" customHeight="1">
      <c r="N836" s="192"/>
    </row>
    <row r="837" ht="19.5" customHeight="1">
      <c r="N837" s="192"/>
    </row>
    <row r="838" ht="19.5" customHeight="1">
      <c r="N838" s="192"/>
    </row>
    <row r="839" ht="19.5" customHeight="1">
      <c r="N839" s="192"/>
    </row>
    <row r="840" ht="19.5" customHeight="1">
      <c r="N840" s="192"/>
    </row>
    <row r="841" ht="19.5" customHeight="1">
      <c r="N841" s="192"/>
    </row>
    <row r="842" ht="19.5" customHeight="1">
      <c r="N842" s="192"/>
    </row>
    <row r="843" ht="19.5" customHeight="1">
      <c r="N843" s="192"/>
    </row>
    <row r="844" ht="19.5" customHeight="1">
      <c r="N844" s="192"/>
    </row>
    <row r="845" ht="19.5" customHeight="1">
      <c r="N845" s="192"/>
    </row>
    <row r="846" ht="19.5" customHeight="1">
      <c r="N846" s="192"/>
    </row>
    <row r="847" ht="19.5" customHeight="1">
      <c r="N847" s="192"/>
    </row>
    <row r="848" ht="19.5" customHeight="1">
      <c r="N848" s="192"/>
    </row>
    <row r="849" ht="19.5" customHeight="1">
      <c r="N849" s="192"/>
    </row>
    <row r="850" ht="19.5" customHeight="1">
      <c r="N850" s="192"/>
    </row>
    <row r="851" ht="19.5" customHeight="1">
      <c r="N851" s="192"/>
    </row>
    <row r="852" ht="19.5" customHeight="1">
      <c r="N852" s="192"/>
    </row>
    <row r="853" ht="19.5" customHeight="1">
      <c r="N853" s="192"/>
    </row>
    <row r="854" ht="19.5" customHeight="1">
      <c r="N854" s="192"/>
    </row>
    <row r="855" ht="19.5" customHeight="1">
      <c r="N855" s="192"/>
    </row>
    <row r="856" ht="19.5" customHeight="1">
      <c r="N856" s="192"/>
    </row>
    <row r="857" ht="19.5" customHeight="1">
      <c r="N857" s="192"/>
    </row>
    <row r="858" ht="19.5" customHeight="1">
      <c r="N858" s="192"/>
    </row>
    <row r="859" ht="19.5" customHeight="1">
      <c r="N859" s="192"/>
    </row>
    <row r="860" ht="19.5" customHeight="1">
      <c r="N860" s="192"/>
    </row>
    <row r="861" ht="19.5" customHeight="1">
      <c r="N861" s="192"/>
    </row>
    <row r="862" ht="19.5" customHeight="1">
      <c r="N862" s="192"/>
    </row>
    <row r="863" ht="19.5" customHeight="1">
      <c r="N863" s="192"/>
    </row>
    <row r="864" ht="19.5" customHeight="1">
      <c r="N864" s="192"/>
    </row>
    <row r="865" ht="19.5" customHeight="1">
      <c r="N865" s="192"/>
    </row>
    <row r="866" ht="19.5" customHeight="1">
      <c r="N866" s="192"/>
    </row>
    <row r="867" ht="19.5" customHeight="1">
      <c r="N867" s="192"/>
    </row>
    <row r="868" ht="19.5" customHeight="1">
      <c r="N868" s="192"/>
    </row>
    <row r="869" ht="19.5" customHeight="1">
      <c r="N869" s="192"/>
    </row>
    <row r="870" ht="19.5" customHeight="1">
      <c r="N870" s="192"/>
    </row>
    <row r="871" ht="19.5" customHeight="1">
      <c r="N871" s="192"/>
    </row>
    <row r="872" ht="19.5" customHeight="1">
      <c r="N872" s="192"/>
    </row>
    <row r="873" ht="19.5" customHeight="1">
      <c r="N873" s="192"/>
    </row>
    <row r="874" ht="19.5" customHeight="1">
      <c r="N874" s="192"/>
    </row>
    <row r="875" ht="19.5" customHeight="1">
      <c r="N875" s="192"/>
    </row>
    <row r="876" ht="19.5" customHeight="1">
      <c r="N876" s="192"/>
    </row>
    <row r="877" ht="19.5" customHeight="1">
      <c r="N877" s="192"/>
    </row>
    <row r="878" ht="19.5" customHeight="1">
      <c r="N878" s="192"/>
    </row>
    <row r="879" ht="19.5" customHeight="1">
      <c r="N879" s="192"/>
    </row>
    <row r="880" ht="19.5" customHeight="1">
      <c r="N880" s="192"/>
    </row>
    <row r="881" ht="19.5" customHeight="1">
      <c r="N881" s="192"/>
    </row>
    <row r="882" ht="19.5" customHeight="1">
      <c r="N882" s="192"/>
    </row>
    <row r="883" ht="19.5" customHeight="1">
      <c r="N883" s="192"/>
    </row>
    <row r="884" ht="19.5" customHeight="1">
      <c r="N884" s="192"/>
    </row>
    <row r="885" ht="19.5" customHeight="1">
      <c r="N885" s="192"/>
    </row>
    <row r="886" ht="19.5" customHeight="1">
      <c r="N886" s="192"/>
    </row>
    <row r="887" ht="19.5" customHeight="1">
      <c r="N887" s="192"/>
    </row>
    <row r="888" ht="19.5" customHeight="1">
      <c r="N888" s="192"/>
    </row>
    <row r="889" ht="19.5" customHeight="1">
      <c r="N889" s="192"/>
    </row>
    <row r="890" ht="19.5" customHeight="1">
      <c r="N890" s="192"/>
    </row>
    <row r="891" ht="19.5" customHeight="1">
      <c r="N891" s="192"/>
    </row>
    <row r="892" ht="19.5" customHeight="1">
      <c r="N892" s="192"/>
    </row>
    <row r="893" ht="19.5" customHeight="1">
      <c r="N893" s="192"/>
    </row>
    <row r="894" ht="19.5" customHeight="1">
      <c r="N894" s="192"/>
    </row>
    <row r="895" ht="19.5" customHeight="1">
      <c r="N895" s="192"/>
    </row>
    <row r="896" ht="19.5" customHeight="1">
      <c r="N896" s="192"/>
    </row>
    <row r="897" ht="19.5" customHeight="1">
      <c r="N897" s="192"/>
    </row>
    <row r="898" ht="19.5" customHeight="1">
      <c r="N898" s="192"/>
    </row>
    <row r="899" ht="19.5" customHeight="1">
      <c r="N899" s="192"/>
    </row>
    <row r="900" ht="19.5" customHeight="1">
      <c r="N900" s="192"/>
    </row>
    <row r="901" ht="19.5" customHeight="1">
      <c r="N901" s="192"/>
    </row>
    <row r="902" ht="19.5" customHeight="1">
      <c r="N902" s="192"/>
    </row>
    <row r="903" ht="19.5" customHeight="1">
      <c r="N903" s="192"/>
    </row>
    <row r="904" ht="19.5" customHeight="1">
      <c r="N904" s="192"/>
    </row>
    <row r="905" ht="19.5" customHeight="1">
      <c r="N905" s="192"/>
    </row>
    <row r="906" ht="19.5" customHeight="1">
      <c r="N906" s="192"/>
    </row>
    <row r="907" ht="19.5" customHeight="1">
      <c r="N907" s="192"/>
    </row>
    <row r="908" ht="19.5" customHeight="1">
      <c r="N908" s="192"/>
    </row>
    <row r="909" ht="19.5" customHeight="1">
      <c r="N909" s="192"/>
    </row>
    <row r="910" ht="19.5" customHeight="1">
      <c r="N910" s="192"/>
    </row>
    <row r="911" ht="19.5" customHeight="1">
      <c r="N911" s="192"/>
    </row>
    <row r="912" ht="19.5" customHeight="1">
      <c r="N912" s="192"/>
    </row>
    <row r="913" ht="19.5" customHeight="1">
      <c r="N913" s="192"/>
    </row>
    <row r="914" ht="19.5" customHeight="1">
      <c r="N914" s="192"/>
    </row>
    <row r="915" ht="19.5" customHeight="1">
      <c r="N915" s="192"/>
    </row>
    <row r="916" ht="19.5" customHeight="1">
      <c r="N916" s="192"/>
    </row>
    <row r="917" ht="19.5" customHeight="1">
      <c r="N917" s="192"/>
    </row>
    <row r="918" ht="19.5" customHeight="1">
      <c r="N918" s="192"/>
    </row>
    <row r="919" ht="19.5" customHeight="1">
      <c r="N919" s="192"/>
    </row>
    <row r="920" ht="19.5" customHeight="1">
      <c r="N920" s="192"/>
    </row>
    <row r="921" ht="19.5" customHeight="1">
      <c r="N921" s="192"/>
    </row>
    <row r="922" ht="19.5" customHeight="1">
      <c r="N922" s="192"/>
    </row>
    <row r="923" ht="19.5" customHeight="1">
      <c r="N923" s="192"/>
    </row>
    <row r="924" ht="19.5" customHeight="1">
      <c r="N924" s="192"/>
    </row>
    <row r="925" ht="19.5" customHeight="1">
      <c r="N925" s="192"/>
    </row>
    <row r="926" ht="19.5" customHeight="1">
      <c r="N926" s="192"/>
    </row>
    <row r="927" ht="19.5" customHeight="1">
      <c r="N927" s="192"/>
    </row>
    <row r="928" ht="19.5" customHeight="1">
      <c r="N928" s="192"/>
    </row>
    <row r="929" ht="19.5" customHeight="1">
      <c r="N929" s="192"/>
    </row>
    <row r="930" ht="19.5" customHeight="1">
      <c r="N930" s="192"/>
    </row>
    <row r="931" ht="19.5" customHeight="1">
      <c r="N931" s="192"/>
    </row>
    <row r="932" ht="19.5" customHeight="1">
      <c r="N932" s="192"/>
    </row>
    <row r="933" ht="19.5" customHeight="1">
      <c r="N933" s="192"/>
    </row>
    <row r="934" ht="19.5" customHeight="1">
      <c r="N934" s="192"/>
    </row>
    <row r="935" ht="19.5" customHeight="1">
      <c r="N935" s="192"/>
    </row>
    <row r="936" ht="19.5" customHeight="1">
      <c r="N936" s="192"/>
    </row>
    <row r="937" ht="19.5" customHeight="1">
      <c r="N937" s="192"/>
    </row>
    <row r="938" ht="19.5" customHeight="1">
      <c r="N938" s="192"/>
    </row>
    <row r="939" ht="19.5" customHeight="1">
      <c r="N939" s="192"/>
    </row>
    <row r="940" ht="19.5" customHeight="1">
      <c r="N940" s="192"/>
    </row>
    <row r="941" ht="19.5" customHeight="1">
      <c r="N941" s="192"/>
    </row>
    <row r="942" ht="19.5" customHeight="1">
      <c r="N942" s="192"/>
    </row>
    <row r="943" ht="19.5" customHeight="1">
      <c r="N943" s="192"/>
    </row>
    <row r="944" ht="19.5" customHeight="1">
      <c r="N944" s="192"/>
    </row>
    <row r="945" ht="19.5" customHeight="1">
      <c r="N945" s="192"/>
    </row>
    <row r="946" ht="19.5" customHeight="1">
      <c r="N946" s="192"/>
    </row>
    <row r="947" ht="19.5" customHeight="1">
      <c r="N947" s="192"/>
    </row>
    <row r="948" ht="19.5" customHeight="1">
      <c r="N948" s="192"/>
    </row>
    <row r="949" ht="19.5" customHeight="1">
      <c r="N949" s="192"/>
    </row>
    <row r="950" ht="19.5" customHeight="1">
      <c r="N950" s="192"/>
    </row>
    <row r="951" ht="19.5" customHeight="1">
      <c r="N951" s="192"/>
    </row>
    <row r="952" ht="19.5" customHeight="1">
      <c r="N952" s="192"/>
    </row>
    <row r="953" ht="19.5" customHeight="1">
      <c r="N953" s="192"/>
    </row>
    <row r="954" ht="19.5" customHeight="1">
      <c r="N954" s="192"/>
    </row>
    <row r="955" ht="19.5" customHeight="1">
      <c r="N955" s="192"/>
    </row>
    <row r="956" ht="19.5" customHeight="1">
      <c r="N956" s="192"/>
    </row>
    <row r="957" ht="19.5" customHeight="1">
      <c r="N957" s="192"/>
    </row>
    <row r="958" ht="19.5" customHeight="1">
      <c r="N958" s="192"/>
    </row>
    <row r="959" ht="19.5" customHeight="1">
      <c r="N959" s="192"/>
    </row>
    <row r="960" ht="19.5" customHeight="1">
      <c r="N960" s="192"/>
    </row>
    <row r="961" ht="19.5" customHeight="1">
      <c r="N961" s="192"/>
    </row>
    <row r="962" ht="19.5" customHeight="1">
      <c r="N962" s="192"/>
    </row>
    <row r="963" ht="19.5" customHeight="1">
      <c r="N963" s="192"/>
    </row>
    <row r="964" ht="19.5" customHeight="1">
      <c r="N964" s="192"/>
    </row>
    <row r="965" ht="19.5" customHeight="1">
      <c r="N965" s="192"/>
    </row>
    <row r="966" ht="19.5" customHeight="1">
      <c r="N966" s="192"/>
    </row>
    <row r="967" ht="19.5" customHeight="1">
      <c r="N967" s="192"/>
    </row>
    <row r="968" ht="19.5" customHeight="1">
      <c r="N968" s="192"/>
    </row>
    <row r="969" ht="19.5" customHeight="1">
      <c r="N969" s="192"/>
    </row>
    <row r="970" ht="19.5" customHeight="1">
      <c r="N970" s="192"/>
    </row>
    <row r="971" ht="19.5" customHeight="1">
      <c r="N971" s="192"/>
    </row>
    <row r="972" ht="19.5" customHeight="1">
      <c r="N972" s="192"/>
    </row>
    <row r="973" ht="19.5" customHeight="1">
      <c r="N973" s="192"/>
    </row>
    <row r="974" ht="19.5" customHeight="1">
      <c r="N974" s="192"/>
    </row>
    <row r="975" ht="19.5" customHeight="1">
      <c r="N975" s="192"/>
    </row>
    <row r="976" ht="19.5" customHeight="1">
      <c r="N976" s="192"/>
    </row>
    <row r="977" ht="19.5" customHeight="1">
      <c r="N977" s="192"/>
    </row>
    <row r="978" ht="19.5" customHeight="1">
      <c r="N978" s="192"/>
    </row>
    <row r="979" ht="19.5" customHeight="1">
      <c r="N979" s="192"/>
    </row>
    <row r="980" ht="19.5" customHeight="1">
      <c r="N980" s="192"/>
    </row>
    <row r="981" ht="19.5" customHeight="1">
      <c r="N981" s="192"/>
    </row>
    <row r="982" ht="19.5" customHeight="1">
      <c r="N982" s="192"/>
    </row>
    <row r="983" ht="19.5" customHeight="1">
      <c r="N983" s="192"/>
    </row>
    <row r="984" ht="19.5" customHeight="1">
      <c r="N984" s="192"/>
    </row>
    <row r="985" ht="19.5" customHeight="1">
      <c r="N985" s="192"/>
    </row>
    <row r="986" ht="19.5" customHeight="1">
      <c r="N986" s="192"/>
    </row>
    <row r="987" ht="19.5" customHeight="1">
      <c r="N987" s="192"/>
    </row>
    <row r="988" ht="19.5" customHeight="1">
      <c r="N988" s="192"/>
    </row>
    <row r="989" ht="19.5" customHeight="1">
      <c r="N989" s="192"/>
    </row>
    <row r="990" ht="19.5" customHeight="1">
      <c r="N990" s="192"/>
    </row>
    <row r="991" ht="19.5" customHeight="1">
      <c r="N991" s="192"/>
    </row>
    <row r="992" ht="19.5" customHeight="1">
      <c r="N992" s="192"/>
    </row>
    <row r="993" ht="19.5" customHeight="1">
      <c r="N993" s="192"/>
    </row>
    <row r="994" ht="19.5" customHeight="1">
      <c r="N994" s="192"/>
    </row>
    <row r="995" ht="19.5" customHeight="1">
      <c r="N995" s="192"/>
    </row>
    <row r="996" ht="19.5" customHeight="1">
      <c r="N996" s="192"/>
    </row>
    <row r="997" ht="19.5" customHeight="1">
      <c r="N997" s="192"/>
    </row>
    <row r="998" ht="19.5" customHeight="1">
      <c r="N998" s="192"/>
    </row>
    <row r="999" ht="19.5" customHeight="1">
      <c r="N999" s="192"/>
    </row>
    <row r="1000" ht="19.5" customHeight="1">
      <c r="N1000" s="192"/>
    </row>
  </sheetData>
  <mergeCells count="18">
    <mergeCell ref="C28:E28"/>
    <mergeCell ref="C30:E30"/>
    <mergeCell ref="C27:E27"/>
    <mergeCell ref="F24:F26"/>
    <mergeCell ref="G24:G26"/>
    <mergeCell ref="C24:E26"/>
    <mergeCell ref="I24:I26"/>
    <mergeCell ref="D3:F3"/>
    <mergeCell ref="G4:G6"/>
    <mergeCell ref="C4:C6"/>
    <mergeCell ref="K4:K6"/>
    <mergeCell ref="D7:F7"/>
    <mergeCell ref="D11:F11"/>
    <mergeCell ref="F17:H17"/>
    <mergeCell ref="F16:H16"/>
    <mergeCell ref="F18:H18"/>
    <mergeCell ref="F15:H15"/>
    <mergeCell ref="F14:H1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33"/>
    <col customWidth="1" min="2" max="6" width="8.44"/>
  </cols>
  <sheetData>
    <row r="1">
      <c r="B1" s="228">
        <v>825.0</v>
      </c>
      <c r="C1" s="228">
        <v>1125.0</v>
      </c>
      <c r="D1" s="228">
        <v>1200.0</v>
      </c>
      <c r="E1" s="228">
        <v>1500.0</v>
      </c>
      <c r="F1" s="228">
        <v>1800.0</v>
      </c>
    </row>
    <row r="2">
      <c r="A2" s="229" t="s">
        <v>39</v>
      </c>
      <c r="B2" s="230">
        <v>0.01</v>
      </c>
      <c r="C2" s="230">
        <v>0.1568627450980392</v>
      </c>
      <c r="D2" s="230">
        <v>0.23366834170854273</v>
      </c>
      <c r="E2" s="230">
        <v>0.12006319115323855</v>
      </c>
      <c r="F2" s="230">
        <v>0.0891089108910891</v>
      </c>
    </row>
    <row r="3">
      <c r="A3" t="s">
        <v>41</v>
      </c>
      <c r="B3" s="230">
        <v>0.18285714285714286</v>
      </c>
      <c r="C3" s="230">
        <v>0.10364145658263306</v>
      </c>
      <c r="D3" s="230">
        <v>0.11055276381909548</v>
      </c>
      <c r="E3" s="230">
        <v>0.18799368088467613</v>
      </c>
      <c r="F3" s="230">
        <v>0.13366336633663367</v>
      </c>
    </row>
    <row r="4">
      <c r="A4" t="s">
        <v>45</v>
      </c>
      <c r="B4" s="230">
        <v>0.7857142857142857</v>
      </c>
      <c r="C4" s="230">
        <v>0.29971988795518206</v>
      </c>
      <c r="D4" s="230">
        <v>0.43467336683417085</v>
      </c>
      <c r="E4" s="230">
        <v>0.32385466034755134</v>
      </c>
      <c r="F4" s="230">
        <v>0.2838283828382838</v>
      </c>
    </row>
    <row r="5">
      <c r="A5" t="s">
        <v>47</v>
      </c>
      <c r="B5" s="230">
        <v>0.02142857142857143</v>
      </c>
      <c r="C5" s="230">
        <v>0.43977591036414565</v>
      </c>
      <c r="D5" s="230">
        <v>0.22110552763819097</v>
      </c>
      <c r="E5" s="230">
        <v>0.36808846761453395</v>
      </c>
      <c r="F5" s="230">
        <v>0.4933993399339934</v>
      </c>
    </row>
    <row r="8">
      <c r="B8" s="228">
        <v>825.0</v>
      </c>
      <c r="C8" s="228">
        <v>1125.0</v>
      </c>
      <c r="D8" s="228">
        <v>1200.0</v>
      </c>
      <c r="E8" s="228">
        <v>1500.0</v>
      </c>
      <c r="F8" s="228">
        <v>1800.0</v>
      </c>
    </row>
    <row r="9">
      <c r="A9" t="s">
        <v>43</v>
      </c>
      <c r="B9" s="231">
        <v>0.19285714285714287</v>
      </c>
      <c r="C9" s="231">
        <v>0.2605042016806723</v>
      </c>
      <c r="D9" s="231">
        <v>0.3442211055276382</v>
      </c>
      <c r="E9" s="231">
        <v>0.30805687203791465</v>
      </c>
      <c r="F9" s="231">
        <v>0.22277227722772278</v>
      </c>
    </row>
    <row r="10">
      <c r="A10" t="s">
        <v>49</v>
      </c>
      <c r="B10" s="231">
        <v>0.8071428571428572</v>
      </c>
      <c r="C10" s="231">
        <v>0.7394957983193278</v>
      </c>
      <c r="D10" s="231">
        <v>0.6557788944723618</v>
      </c>
      <c r="E10" s="231">
        <v>0.6919431279620853</v>
      </c>
      <c r="F10" s="231">
        <v>0.7772277227722773</v>
      </c>
      <c r="O10" s="232"/>
    </row>
    <row r="11">
      <c r="A11" s="202" t="s">
        <v>64</v>
      </c>
      <c r="B11" s="231">
        <f t="shared" ref="B11:F11" si="1">sum(B3:B5)</f>
        <v>0.99</v>
      </c>
      <c r="C11" s="231">
        <f t="shared" si="1"/>
        <v>0.8431372549</v>
      </c>
      <c r="D11" s="231">
        <f t="shared" si="1"/>
        <v>0.7663316583</v>
      </c>
      <c r="E11" s="231">
        <f t="shared" si="1"/>
        <v>0.8799368088</v>
      </c>
      <c r="F11" s="231">
        <f t="shared" si="1"/>
        <v>0.9108910891</v>
      </c>
    </row>
    <row r="12">
      <c r="A12" s="233" t="s">
        <v>65</v>
      </c>
      <c r="B12" s="234">
        <f t="shared" ref="B12:F12" si="2">B17*B11</f>
        <v>693</v>
      </c>
      <c r="C12" s="234">
        <f t="shared" si="2"/>
        <v>602</v>
      </c>
      <c r="D12" s="234">
        <f t="shared" si="2"/>
        <v>305</v>
      </c>
      <c r="E12" s="234">
        <f t="shared" si="2"/>
        <v>557</v>
      </c>
      <c r="F12" s="234">
        <f t="shared" si="2"/>
        <v>552</v>
      </c>
    </row>
    <row r="14">
      <c r="B14" s="228">
        <v>825.0</v>
      </c>
      <c r="C14" s="228">
        <v>1125.0</v>
      </c>
      <c r="D14" s="228">
        <v>1200.0</v>
      </c>
      <c r="E14" s="228">
        <v>1500.0</v>
      </c>
      <c r="F14" s="228">
        <v>1800.0</v>
      </c>
    </row>
    <row r="15">
      <c r="A15" t="s">
        <v>50</v>
      </c>
      <c r="B15">
        <v>535.0</v>
      </c>
      <c r="C15">
        <v>-100.0</v>
      </c>
      <c r="D15">
        <v>84.99999999999999</v>
      </c>
      <c r="E15">
        <v>-27.999999999999996</v>
      </c>
      <c r="F15">
        <v>-126.99999999999999</v>
      </c>
      <c r="G15">
        <f>sum(B15:F15)</f>
        <v>365</v>
      </c>
    </row>
    <row r="17">
      <c r="A17" s="202" t="s">
        <v>40</v>
      </c>
      <c r="B17" s="202">
        <v>700.0</v>
      </c>
      <c r="C17" s="202">
        <v>714.0</v>
      </c>
      <c r="D17" s="202">
        <v>398.0</v>
      </c>
      <c r="E17" s="202">
        <v>633.0</v>
      </c>
      <c r="F17" s="202">
        <v>606.0</v>
      </c>
      <c r="G17">
        <f>sum(B17:F17)</f>
        <v>3051</v>
      </c>
    </row>
  </sheetData>
  <drawing r:id="rId1"/>
</worksheet>
</file>